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2"/>
  </bookViews>
  <sheets>
    <sheet name="OPĆI DIO" sheetId="1" r:id="rId1"/>
    <sheet name="PRIHODI" sheetId="2" r:id="rId2"/>
    <sheet name="RASHODI" sheetId="3" r:id="rId3"/>
  </sheet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<sst xmlns="http://schemas.openxmlformats.org/spreadsheetml/2006/main" count="361" uniqueCount="195">
  <si>
    <t>FINANCIJSKI PLAN ZA 2020.GODINU I PROJEKCIJE ZA 2021. I 2022.GODINU</t>
  </si>
  <si>
    <t>OPĆI DIO</t>
  </si>
  <si>
    <t>PLAN 2020.</t>
  </si>
  <si>
    <t>PLAN 2021.</t>
  </si>
  <si>
    <t>PLAN 2022.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</si>
  <si>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</si>
  <si>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</si>
  <si>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</si>
  <si>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</si>
  <si>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</si>
  <si>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</si>
  <si>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</si>
  <si>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PLAN 2019.</t>
  </si>
  <si>
    <t>POVEĆANJE/SMANJENJE (+,-)</t>
  </si>
  <si>
    <t>NOVI PLAN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</si>
  <si>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</si>
  <si>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</si>
  <si>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</si>
  <si>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</si>
  <si>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</si>
  <si>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</si>
  <si>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FINANCIJSKI PLAN ZA 2020.GODINU I PROJEKCIJE ZA 2021. I 2022. GODINU</t>
  </si>
  <si>
    <t>NAZIV</t>
  </si>
  <si>
    <t>IZVOR FINANCIRANJA 5.4. POMOĆI IZRAVNANJA DECENTRALIZIRANE FUNKCIJE</t>
  </si>
  <si>
    <t>67111 Prihodi iz nadležnog proračuna za financiranje rashoda poslovanja</t>
  </si>
  <si>
    <t>67121 Prihodi iz nadležnog proračuna za financiranje nefinancijske imovine</t>
  </si>
  <si>
    <t>671 Prihodi iz nadležnog proračuna za financiranje redovne djelatnosti proračunskih korisnika</t>
  </si>
  <si>
    <t>IZVOR FINANCIRANJA 1.1. PRIHODI OD POREZA ZA REDOVNU DJELATNOST</t>
  </si>
  <si>
    <t>IZVOR FINANCIRANJA 3.1. VLASTITI PRIHODI-PRORAČUNSKI KORISNICI</t>
  </si>
  <si>
    <t>64132 Kamate na depozite po viđenju</t>
  </si>
  <si>
    <t>641 Prihodi od financijske imovine</t>
  </si>
  <si>
    <t>66142 Prihodi od prodaje robe</t>
  </si>
  <si>
    <t>66151 Prihodi od pruženih usluga</t>
  </si>
  <si>
    <t>661 Prihodi od prodaje proizvoda i robe te pruženih usluga</t>
  </si>
  <si>
    <t>IZVOR FINANCIRANJA 4.5. OSTALI NESPOMENUTI PRIHODI-PRORAČUNSKI KORISNICI</t>
  </si>
  <si>
    <t>65264 Sufinanciranje cijene usluge, participacije i slično</t>
  </si>
  <si>
    <t>65269 Ostali nespomenuti prihodi</t>
  </si>
  <si>
    <t>652 Prihodi po posebnim propisima</t>
  </si>
  <si>
    <t>IZVOR FINANCIRANJA 5.5. POMOĆI-PRORAČUNSKI KORISNICI</t>
  </si>
  <si>
    <t>63414 Tekuće pomoći od HZMO-a,HZZ-a i HZZO-a</t>
  </si>
  <si>
    <t>634 Pomoći od izvanproračunskih korisnika</t>
  </si>
  <si>
    <t>63612 Tekuće pomoći iz državnog proračuna proračunskim korisnicima JLPRS</t>
  </si>
  <si>
    <t>63612 tekuće pomoći iz državnog proračuna proračunskim korisnicima JLPRS-školski udžbenici do 1 godine uporabe</t>
  </si>
  <si>
    <t>63613 Tekuće pomoći proračunskim korisnicima iz proračuna JLPRS koji im nije nadležan</t>
  </si>
  <si>
    <t>63622 Kapitalne pomoći iz državnog proračuna proračunskim korisnicima JLPRS-knjige za knjižnicu</t>
  </si>
  <si>
    <t>636 Pomoći proračunskim korisnicima iz proračuna koji im nije nadležan</t>
  </si>
  <si>
    <t>IZVOR FINANCIRANJA 6.3. DONACIJE-PK</t>
  </si>
  <si>
    <t>66314 Tekuće donacije od ostalih subjekata izvan općeg proračuna</t>
  </si>
  <si>
    <t>663 Donacije od pravnih i fizičkih osoba izvan općeg proračuna</t>
  </si>
  <si>
    <t>IZVOR FINANCIRANJA 9.1. MINISTARSTVO</t>
  </si>
  <si>
    <t>IZVOR FINANCIRANJA 5.5. POMOĆI-OPREMANJE OŠ</t>
  </si>
  <si>
    <t>IZVOR FINANCIRANJA  5.5. POMOĆI-PREDŠKOLSKI ODGOJ</t>
  </si>
  <si>
    <t>IZVOR FINANCIRANJA 1.1. PRIHODI OD POREZA ZA REDOVNU DJELATNOST-PAMETAN OBROK ZA PAMETNU DJECU</t>
  </si>
  <si>
    <t>IZVOR FINANCIRANJA 1.1. PRIHODI OD POREZA ZA REDOVNU DJELATNOST-PRILIKA ZA SVE 3</t>
  </si>
  <si>
    <t>IZVOR FINANCIRANJA  5.2. POMOĆI IZ PRORAČUNA-PRILIKA ZA SVE 3</t>
  </si>
  <si>
    <t>63911 Tekući prijenosi između proračunskih korisnika istog proračuna</t>
  </si>
  <si>
    <t>639 Prijenosi između proračunskih korisnika istog proračuna</t>
  </si>
  <si>
    <t>IZVOR FINANCIRANJA 5.6. POMOĆI IZ PRORAČUNA-EU ŽUPANIJA-PRILIKA ZA SVE 3</t>
  </si>
  <si>
    <t>63931 Tekuće prijenosi između proračunskih korisnika istog proračuna temeljem prijenosa EU sredstava</t>
  </si>
  <si>
    <t>IZVOR FINANCIRANJA  5.6. POMOĆI IZ PRORAČUNA-EU ŽUPANIJA-SVI U ŠKOLI SVI PRI STOLU 3</t>
  </si>
  <si>
    <t>IZVOR FINANCIRANJA  5.6. POMOĆI IZ PRORAČUNA-EU ŽUPANIJA-ŠKOLSKA SHEMA</t>
  </si>
  <si>
    <t>IZVOR FINANCIRANJA 1.1. PRIHODI OD POREZA ZA REDOVNU DJELATNOST-PRILIKA ZA SVE 4</t>
  </si>
  <si>
    <t>IZVOR FINANCIRANJA 5.2. POMOĆI IZ PRORAČUNA-PRILIKA ZA SVE 4</t>
  </si>
  <si>
    <t>IZVOR FINANCIRANJA 5.6. POMOĆI IZ PRORAČUNA-EU ŽUPANIJA-PRILIKA ZA SVE 4</t>
  </si>
  <si>
    <t>IZVOR FINANCIRANJA 5.6. POMOĆI IZ PRORAČUNA-EU ŽUPANIJA-SVI U ŠKOLI SVI PRI STOLU 4</t>
  </si>
  <si>
    <t>IZVOR FINANCIRANJA 5.6. POMOĆI IZ PRORAČUNA-EU ŽUPANIJA-ŠKOLSKA SHEMA</t>
  </si>
  <si>
    <t>UKUPNO PRIHODI</t>
  </si>
  <si>
    <t>FINANCIJSKI PLAN OŠ "GRIGOR VITEZ" SVETI IVAN ŽABNO ZA 2020. GODINU I PROJEKCIJE ZA 2021. I 2022. GODINU</t>
  </si>
  <si>
    <t>RAZDJEL 07 UPRAVNI ODJEL ZA OBRAZOVANJE, KULTURU, ZNANOST, SPORT I NACIONALNE MANJINE</t>
  </si>
  <si>
    <t>GLAVA 701 OSNOVNO ŠKOLSTVO</t>
  </si>
  <si>
    <t>PROGRAM 1071 PROGRAM OSNOVNOG ŠKOLSTVA-ZAKONSKI STANDARD</t>
  </si>
  <si>
    <t>AKTIVNOST 09 A100052 ODGOJNOOBRAZOVNI I ADMINISTRATIVNI RASHODI-PRORAČUNSKI KORISNICI</t>
  </si>
  <si>
    <t>IZVOR FINANCIRANJA 5.4.-ŽUPANIJSKI PRORAČUN ZAKONSKI STANDARD</t>
  </si>
  <si>
    <t>32111 Dnevnice za službeni put u zemlji</t>
  </si>
  <si>
    <t>32113 Smještaj na službenom putu u zemlji</t>
  </si>
  <si>
    <t>32115 Naknade za prijevoz na službenom putu u zemlji</t>
  </si>
  <si>
    <t>32131 Seminari i savjetovanja (kotizacije)</t>
  </si>
  <si>
    <t>32141 Korištenje privatnog auta u službene svrhe</t>
  </si>
  <si>
    <t>321 Naknade troškova zaposlenima</t>
  </si>
  <si>
    <t>32211 Uredski materijal</t>
  </si>
  <si>
    <t>32212 Literatura</t>
  </si>
  <si>
    <t>32214 Materijal za čišćenje</t>
  </si>
  <si>
    <t>32216 Materijal za higijenske potrebe</t>
  </si>
  <si>
    <t>32231 Električna energija</t>
  </si>
  <si>
    <t>32233 Plin</t>
  </si>
  <si>
    <t>32234 Gorivo</t>
  </si>
  <si>
    <t>32239 Lož ulje</t>
  </si>
  <si>
    <t>32241 Materijal za održavanje građevinskih objekata</t>
  </si>
  <si>
    <t>32242 Materijal za održavanje postrojenja i opreme</t>
  </si>
  <si>
    <t>32251 Sitni inventar</t>
  </si>
  <si>
    <t>32271 Službena radna odjeća i obuća</t>
  </si>
  <si>
    <t>322 Rashodi za materijal i energiju</t>
  </si>
  <si>
    <t>32311 Usluge telefona</t>
  </si>
  <si>
    <t>32312 Usluge interneta</t>
  </si>
  <si>
    <t>32313 Poštarina</t>
  </si>
  <si>
    <t>32321 Usluge tekućeg i investicijskog održavanja građ.objekata</t>
  </si>
  <si>
    <t>32322 Usluge tekućeg i investicijskog održavanja opreme</t>
  </si>
  <si>
    <t>32341 Opskrba vodom</t>
  </si>
  <si>
    <t>32342 Iznošenje i odvoz smeća</t>
  </si>
  <si>
    <t>32343 Deratizacija i dezinsekcija</t>
  </si>
  <si>
    <t>32344 Dimnjačarske usluge</t>
  </si>
  <si>
    <t>32349 Ostale komunalne usluge</t>
  </si>
  <si>
    <t>32361 Zdravstveni pregledi zaposlenika</t>
  </si>
  <si>
    <t>32363 Laboratorijske usluge</t>
  </si>
  <si>
    <t>32372 Ugovori o djelu</t>
  </si>
  <si>
    <t>32379 Ostale intelektualne usluge</t>
  </si>
  <si>
    <t>32389 Ostale računalne usluge</t>
  </si>
  <si>
    <t>32399 Ostale nespomenute usluge</t>
  </si>
  <si>
    <t>323 Rashodi za usluge</t>
  </si>
  <si>
    <t>32931 Reprezentacija</t>
  </si>
  <si>
    <t>32941 Tuzemne članarine</t>
  </si>
  <si>
    <t>32991 Rashodi protokola (cvijeće)</t>
  </si>
  <si>
    <t>32999 Ostali nespomenuti rashodi poslovanja</t>
  </si>
  <si>
    <t>329 Ostali nespomenuti rashodi poslovanja</t>
  </si>
  <si>
    <t>34311 Usluge banaka</t>
  </si>
  <si>
    <t>34312 Usluge platnog prometa</t>
  </si>
  <si>
    <t>343 Ostali financijski rashodi</t>
  </si>
  <si>
    <t>IZVOR FINANCIRANJA 5.4.-OPREMANJE-ŽUPANIJSKI PRORAČUN ZAKONSKI STANDARD</t>
  </si>
  <si>
    <t>42211 Računala i računalna oprema</t>
  </si>
  <si>
    <t>42212 Uredski namještaj</t>
  </si>
  <si>
    <t>42229 Ostala komunikacijska oprema</t>
  </si>
  <si>
    <t>42261 Sportska oprema</t>
  </si>
  <si>
    <t>42273 Oprema</t>
  </si>
  <si>
    <t>422 Postrojenja i oprema</t>
  </si>
  <si>
    <t>42621 Ulaganja u računalne programe</t>
  </si>
  <si>
    <t>426 Nematerijalna proizvedena imovina</t>
  </si>
  <si>
    <t>IZVOR FINANCIRANJA 5.4. DODATNA ULAGANJA OŠ-PK</t>
  </si>
  <si>
    <t>45111 Dodatna ulaganja na građevinskim objektima</t>
  </si>
  <si>
    <t>451 Dodatna ulaganja na građevinskim objektima</t>
  </si>
  <si>
    <t>PROGRAM 1073 DODATNI PROGRAMI IZNAD ZAKONSKOG STANDARDA-PRORAČUNSKI KORISNICI</t>
  </si>
  <si>
    <t>AKTIVNOST 09  A100183 IZNAD ZAKONSKOG STANDARDA PRORAČUNSKIH KORISNIKA</t>
  </si>
  <si>
    <t>IZVOR FINANCIRANJA 1.1. PRIHODI OD POREZA ZA REDOVNU DJELATNOST -ŽUPANIJSKI PRORAČUN IZNAD STANDARDA</t>
  </si>
  <si>
    <t>32224 Namirnice (županijska natjecanja)</t>
  </si>
  <si>
    <t>32319 Ostale usluge za komunikaciju i prijevoz (županijska natjecanja)</t>
  </si>
  <si>
    <t>32372 Ugovor o djelu (županijska natjecanja)</t>
  </si>
  <si>
    <t>32394 Usluge pri registraciji prijevoznih sredstava</t>
  </si>
  <si>
    <t>IZVOR FINANCIRANJA  4.5. IZVOR OSTALI NESPOMENUTI PRIHODI-PRORAČUNSKI KORISNICI</t>
  </si>
  <si>
    <t>32224 Namirnice</t>
  </si>
  <si>
    <t>32953 Javnobilježničke pristojbe</t>
  </si>
  <si>
    <t>42273 Ostala oprema</t>
  </si>
  <si>
    <t>IZVOR FINANCIRANJA  5.5. POMOĆI-PRORAČUNSKI KORISNICI</t>
  </si>
  <si>
    <t xml:space="preserve">32372 Ugovor o djelu </t>
  </si>
  <si>
    <t>32412 Naknade ostalih troškova</t>
  </si>
  <si>
    <t>324 Naknade troškova osobama izvan radnog odnosa</t>
  </si>
  <si>
    <t>37229 Ostale naknade iz proračuna u naravi-udžbenici</t>
  </si>
  <si>
    <t>372 Ostale naknade građanima i kućanstvima iz proračuna</t>
  </si>
  <si>
    <t>IZVOR FINANCIRANJA 5.5. OPREMANJE-OŠ</t>
  </si>
  <si>
    <t xml:space="preserve">42411Knjige-školski udžbenici </t>
  </si>
  <si>
    <t>424 Knjige, umjetnička djela i ostale izložbene vrijednosti</t>
  </si>
  <si>
    <t>31111 Plaće za zaposlene</t>
  </si>
  <si>
    <t>311 Plaće (bruto)</t>
  </si>
  <si>
    <t>31212 Nagrade</t>
  </si>
  <si>
    <t>31213 Darovi</t>
  </si>
  <si>
    <t>31214 Otpremnine</t>
  </si>
  <si>
    <t>31215 Pomoći</t>
  </si>
  <si>
    <t>31216 Regres</t>
  </si>
  <si>
    <t>31219 Ostali nenavedeni rashodi za zaposlene (božićnica)</t>
  </si>
  <si>
    <t>312 Ostali rashodi za zaposlene</t>
  </si>
  <si>
    <t>31321 Doprinos za zdravstveno osiguranje</t>
  </si>
  <si>
    <t>31322 Doprinos za zaštitu zdravlja na radu</t>
  </si>
  <si>
    <t>31332 Doprinos za osiguranje u slučaju nezaposlenosti</t>
  </si>
  <si>
    <t>313 Doprinosi na plaće</t>
  </si>
  <si>
    <t>32121 Naknade za prijevoz na posao i s posla</t>
  </si>
  <si>
    <t>32955 Novčana naknada za osobe s invaliditetom</t>
  </si>
  <si>
    <t>KAPITALNI 09 K100029 OPREMANJE OŠ</t>
  </si>
  <si>
    <t>IZVOR FINANCIRANJA 5.5. POMOĆI-PRORAČUNSKI KORISNICI- OPREMANJE</t>
  </si>
  <si>
    <t>42411 Knjige</t>
  </si>
  <si>
    <t>AKTIVNOST 09 A100127 PREDŠKOLSKI ODGOJ</t>
  </si>
  <si>
    <t>IZVOR FINANCIRANJA 5.5. POMOĆI-PRORAČUNSKI KORISNICI-PREDŠKOLSKI ODGOJ</t>
  </si>
  <si>
    <t>32219 Didaktički materijal za predškolu</t>
  </si>
  <si>
    <t>32392 Film i izdrada fotografija</t>
  </si>
  <si>
    <t>TEKUĆI 100083 PAMETAN OBROK ZA PAMETNU DJECU</t>
  </si>
  <si>
    <t>IZVOR FINANCIRANJA  1.1. PRIHODI OD POREZA ZA REDOVNU DJELATNOST-PAMETAN OBROK ZA PAMETNU DJECU</t>
  </si>
  <si>
    <t>PROGRAM 1074 EU PROJEKTI</t>
  </si>
  <si>
    <t>TEKUĆI 09 T100067 PRILIKA ZA SVE 3</t>
  </si>
  <si>
    <t>IZVOR FINANCIRANJA  1.1. PRIHODI OD POREZA ZA REDOVNU DJELATNOST-PRILIKA ZA SVE 3</t>
  </si>
  <si>
    <t>IZVOR FINANCIRANJA  5.2.POMOĆI IZ PRORAČUNA-PRILIKA ZA SVE 3</t>
  </si>
  <si>
    <t>IZVOR FINANCIRANJA  5.6. POMOĆI IZ PRORAČUNA-EU ŽUPANIJA-PRILIKA ZA SVE 3</t>
  </si>
  <si>
    <t>TEKUĆI 09 T100080 SVI U ŠKOLI SVI PRI STOLU 3</t>
  </si>
  <si>
    <t>IZVOR FINANCIRANJA 5.6. POMOĆI IZ PRORAČUNA-EU ŽUPANIJA-SVI U ŠKOLI SVI PRI STOLU 3</t>
  </si>
  <si>
    <t>TEKUĆI 09 T100069 ŠKOLSKA SHEMA</t>
  </si>
  <si>
    <t>TEKUĆI 09 T 1000        PRILIKA ZA SVE 4</t>
  </si>
  <si>
    <t>IZVOR FINANCIRANJA 1.1. PRIHODI OD POREZA ZA REDOVNU DJELATNOST -PRILIKA ZA SVE 4</t>
  </si>
  <si>
    <t>TEKUĆI 09 T1000     SVI U ŠKOLI SVI PRI STOLU 4</t>
  </si>
  <si>
    <t>TEKUĆI 09 T1000   ŠKOLSKA SHEMA</t>
  </si>
  <si>
    <t>UKUPNO RASHODI</t>
  </si>
  <si>
    <t>63622 Kapitalne pomoći iz državnog proračuna proračunskim korisnicima JLPRS-školski udžbenici</t>
  </si>
  <si>
    <t>KAPITALNI 09 K100126 OPREMANJEI ULAGANJA OŠ-PRORAČUNSKI KORSNICI</t>
  </si>
  <si>
    <t>Sveti Ivan Žabno, 12.12.2019.</t>
  </si>
  <si>
    <t>KLASA: 400-01/19-01/90</t>
  </si>
  <si>
    <t>URBROJ: 2137-46-19-03</t>
  </si>
  <si>
    <t>Ravnatelj:</t>
  </si>
  <si>
    <t>Tomislav Hanžeković,prof.</t>
  </si>
  <si>
    <t>URBROJ: 2137-46-19-02</t>
  </si>
  <si>
    <t>URBROJ: 2137-46-19-04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</si>
</sst>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1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20"/>
      <name val="MS Sans Serif"/>
      <family val="2"/>
    </font>
    <font>
      <sz val="12"/>
      <color indexed="8"/>
      <name val="MS Sans Serif"/>
      <family val="2"/>
    </font>
    <font>
      <b/>
      <sz val="10"/>
      <color indexed="9"/>
      <name val="MS Sans Serif"/>
      <family val="2"/>
    </font>
    <font>
      <b/>
      <sz val="10"/>
      <color indexed="4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46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44" borderId="7" applyNumberFormat="0" applyAlignment="0" applyProtection="0"/>
    <xf numFmtId="0" fontId="48" fillId="44" borderId="8" applyNumberFormat="0" applyAlignment="0" applyProtection="0"/>
    <xf numFmtId="0" fontId="12" fillId="0" borderId="9" applyNumberFormat="0" applyFill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4" fillId="46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9" fontId="1" fillId="0" borderId="0" applyFill="0" applyBorder="0" applyAlignment="0" applyProtection="0"/>
    <xf numFmtId="0" fontId="55" fillId="0" borderId="13" applyNumberFormat="0" applyFill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20" fillId="0" borderId="18" xfId="0" applyNumberFormat="1" applyFont="1" applyFill="1" applyBorder="1" applyAlignment="1" applyProtection="1">
      <alignment horizontal="left"/>
      <protection/>
    </xf>
    <xf numFmtId="0" fontId="21" fillId="0" borderId="19" xfId="0" applyNumberFormat="1" applyFont="1" applyFill="1" applyBorder="1" applyAlignment="1" applyProtection="1">
      <alignment horizont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>
      <alignment horizontal="center" vertical="center" wrapText="1"/>
    </xf>
    <xf numFmtId="4" fontId="20" fillId="49" borderId="19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4" fontId="20" fillId="0" borderId="19" xfId="0" applyNumberFormat="1" applyFont="1" applyFill="1" applyBorder="1" applyAlignment="1" applyProtection="1">
      <alignment horizontal="right"/>
      <protection locked="0"/>
    </xf>
    <xf numFmtId="4" fontId="20" fillId="0" borderId="19" xfId="0" applyNumberFormat="1" applyFont="1" applyFill="1" applyBorder="1" applyAlignment="1">
      <alignment horizontal="right"/>
    </xf>
    <xf numFmtId="0" fontId="22" fillId="49" borderId="17" xfId="0" applyFont="1" applyFill="1" applyBorder="1" applyAlignment="1">
      <alignment horizontal="left"/>
    </xf>
    <xf numFmtId="0" fontId="1" fillId="49" borderId="18" xfId="0" applyNumberFormat="1" applyFont="1" applyFill="1" applyBorder="1" applyAlignment="1" applyProtection="1">
      <alignment/>
      <protection/>
    </xf>
    <xf numFmtId="4" fontId="20" fillId="0" borderId="19" xfId="0" applyNumberFormat="1" applyFont="1" applyFill="1" applyBorder="1" applyAlignment="1" applyProtection="1">
      <alignment horizontal="right" wrapText="1"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/>
      <protection locked="0"/>
    </xf>
    <xf numFmtId="4" fontId="20" fillId="49" borderId="19" xfId="0" applyNumberFormat="1" applyFont="1" applyFill="1" applyBorder="1" applyAlignment="1" applyProtection="1">
      <alignment horizontal="right" wrapText="1"/>
      <protection/>
    </xf>
    <xf numFmtId="3" fontId="20" fillId="50" borderId="17" xfId="0" applyNumberFormat="1" applyFont="1" applyFill="1" applyBorder="1" applyAlignment="1">
      <alignment horizontal="right"/>
    </xf>
    <xf numFmtId="4" fontId="20" fillId="50" borderId="17" xfId="0" applyNumberFormat="1" applyFont="1" applyFill="1" applyBorder="1" applyAlignment="1">
      <alignment horizontal="right" wrapText="1"/>
    </xf>
    <xf numFmtId="4" fontId="20" fillId="50" borderId="19" xfId="0" applyNumberFormat="1" applyFont="1" applyFill="1" applyBorder="1" applyAlignment="1" applyProtection="1">
      <alignment horizontal="right" wrapText="1"/>
      <protection/>
    </xf>
    <xf numFmtId="3" fontId="20" fillId="49" borderId="17" xfId="0" applyNumberFormat="1" applyFont="1" applyFill="1" applyBorder="1" applyAlignment="1">
      <alignment horizontal="right"/>
    </xf>
    <xf numFmtId="4" fontId="20" fillId="49" borderId="17" xfId="0" applyNumberFormat="1" applyFont="1" applyFill="1" applyBorder="1" applyAlignment="1">
      <alignment horizontal="right" wrapText="1"/>
    </xf>
    <xf numFmtId="0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19" xfId="0" applyNumberFormat="1" applyFont="1" applyBorder="1" applyAlignment="1">
      <alignment horizontal="right"/>
    </xf>
    <xf numFmtId="3" fontId="20" fillId="49" borderId="19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7" fillId="51" borderId="19" xfId="0" applyNumberFormat="1" applyFont="1" applyFill="1" applyBorder="1" applyAlignment="1" applyProtection="1">
      <alignment/>
      <protection/>
    </xf>
    <xf numFmtId="4" fontId="27" fillId="51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0" fontId="28" fillId="13" borderId="19" xfId="86" applyFont="1" applyFill="1" applyBorder="1" applyAlignment="1">
      <alignment horizontal="left" vertical="center" wrapText="1"/>
      <protection/>
    </xf>
    <xf numFmtId="4" fontId="28" fillId="50" borderId="19" xfId="0" applyNumberFormat="1" applyFont="1" applyFill="1" applyBorder="1" applyAlignment="1" applyProtection="1">
      <alignment/>
      <protection/>
    </xf>
    <xf numFmtId="0" fontId="28" fillId="50" borderId="19" xfId="0" applyNumberFormat="1" applyFont="1" applyFill="1" applyBorder="1" applyAlignment="1" applyProtection="1">
      <alignment horizontal="left" wrapText="1"/>
      <protection/>
    </xf>
    <xf numFmtId="4" fontId="28" fillId="50" borderId="19" xfId="0" applyNumberFormat="1" applyFont="1" applyFill="1" applyBorder="1" applyAlignment="1" applyProtection="1">
      <alignment horizontal="right"/>
      <protection/>
    </xf>
    <xf numFmtId="0" fontId="28" fillId="50" borderId="19" xfId="0" applyNumberFormat="1" applyFont="1" applyFill="1" applyBorder="1" applyAlignment="1" applyProtection="1">
      <alignment horizontal="left"/>
      <protection/>
    </xf>
    <xf numFmtId="0" fontId="29" fillId="35" borderId="19" xfId="0" applyNumberFormat="1" applyFont="1" applyFill="1" applyBorder="1" applyAlignment="1" applyProtection="1">
      <alignment/>
      <protection/>
    </xf>
    <xf numFmtId="0" fontId="27" fillId="51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28" fillId="13" borderId="19" xfId="0" applyNumberFormat="1" applyFont="1" applyFill="1" applyBorder="1" applyAlignment="1" applyProtection="1">
      <alignment horizontal="left"/>
      <protection/>
    </xf>
    <xf numFmtId="4" fontId="28" fillId="13" borderId="19" xfId="0" applyNumberFormat="1" applyFont="1" applyFill="1" applyBorder="1" applyAlignment="1" applyProtection="1">
      <alignment/>
      <protection/>
    </xf>
    <xf numFmtId="0" fontId="28" fillId="13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29" fillId="35" borderId="19" xfId="0" applyNumberFormat="1" applyFont="1" applyFill="1" applyBorder="1" applyAlignment="1" applyProtection="1">
      <alignment wrapText="1"/>
      <protection/>
    </xf>
    <xf numFmtId="4" fontId="29" fillId="35" borderId="19" xfId="0" applyNumberFormat="1" applyFont="1" applyFill="1" applyBorder="1" applyAlignment="1" applyProtection="1">
      <alignment wrapText="1"/>
      <protection/>
    </xf>
    <xf numFmtId="4" fontId="28" fillId="13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0" fillId="51" borderId="19" xfId="0" applyNumberFormat="1" applyFont="1" applyFill="1" applyBorder="1" applyAlignment="1" applyProtection="1">
      <alignment/>
      <protection/>
    </xf>
    <xf numFmtId="4" fontId="30" fillId="51" borderId="19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52" borderId="0" xfId="0" applyNumberFormat="1" applyFont="1" applyFill="1" applyBorder="1" applyAlignment="1" applyProtection="1">
      <alignment horizontal="center" wrapText="1"/>
      <protection/>
    </xf>
    <xf numFmtId="4" fontId="32" fillId="52" borderId="0" xfId="0" applyNumberFormat="1" applyFont="1" applyFill="1" applyBorder="1" applyAlignment="1" applyProtection="1">
      <alignment/>
      <protection/>
    </xf>
    <xf numFmtId="0" fontId="28" fillId="2" borderId="0" xfId="0" applyNumberFormat="1" applyFont="1" applyFill="1" applyBorder="1" applyAlignment="1" applyProtection="1">
      <alignment horizontal="center" wrapText="1"/>
      <protection/>
    </xf>
    <xf numFmtId="4" fontId="28" fillId="2" borderId="0" xfId="0" applyNumberFormat="1" applyFont="1" applyFill="1" applyBorder="1" applyAlignment="1" applyProtection="1">
      <alignment/>
      <protection/>
    </xf>
    <xf numFmtId="0" fontId="28" fillId="49" borderId="0" xfId="0" applyNumberFormat="1" applyFont="1" applyFill="1" applyBorder="1" applyAlignment="1" applyProtection="1">
      <alignment horizontal="center" wrapText="1"/>
      <protection/>
    </xf>
    <xf numFmtId="4" fontId="28" fillId="49" borderId="0" xfId="0" applyNumberFormat="1" applyFont="1" applyFill="1" applyBorder="1" applyAlignment="1" applyProtection="1">
      <alignment/>
      <protection/>
    </xf>
    <xf numFmtId="0" fontId="28" fillId="4" borderId="0" xfId="0" applyNumberFormat="1" applyFont="1" applyFill="1" applyBorder="1" applyAlignment="1" applyProtection="1">
      <alignment horizontal="center" wrapText="1"/>
      <protection/>
    </xf>
    <xf numFmtId="4" fontId="28" fillId="4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4" fontId="27" fillId="51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3" fillId="50" borderId="0" xfId="0" applyNumberFormat="1" applyFont="1" applyFill="1" applyBorder="1" applyAlignment="1" applyProtection="1">
      <alignment/>
      <protection/>
    </xf>
    <xf numFmtId="4" fontId="33" fillId="5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8" fillId="4" borderId="0" xfId="0" applyNumberFormat="1" applyFont="1" applyFill="1" applyBorder="1" applyAlignment="1" applyProtection="1">
      <alignment wrapText="1"/>
      <protection/>
    </xf>
    <xf numFmtId="4" fontId="27" fillId="51" borderId="0" xfId="0" applyNumberFormat="1" applyFont="1" applyFill="1" applyBorder="1" applyAlignment="1" applyProtection="1">
      <alignment/>
      <protection/>
    </xf>
    <xf numFmtId="0" fontId="29" fillId="35" borderId="0" xfId="0" applyNumberFormat="1" applyFont="1" applyFill="1" applyBorder="1" applyAlignment="1" applyProtection="1">
      <alignment/>
      <protection/>
    </xf>
    <xf numFmtId="4" fontId="29" fillId="35" borderId="0" xfId="0" applyNumberFormat="1" applyFont="1" applyFill="1" applyBorder="1" applyAlignment="1" applyProtection="1">
      <alignment/>
      <protection/>
    </xf>
    <xf numFmtId="0" fontId="28" fillId="2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9" fillId="35" borderId="0" xfId="0" applyNumberFormat="1" applyFont="1" applyFill="1" applyBorder="1" applyAlignment="1" applyProtection="1">
      <alignment horizontal="left" wrapText="1"/>
      <protection/>
    </xf>
    <xf numFmtId="0" fontId="27" fillId="51" borderId="0" xfId="0" applyNumberFormat="1" applyFont="1" applyFill="1" applyBorder="1" applyAlignment="1" applyProtection="1">
      <alignment horizontal="left" wrapText="1"/>
      <protection/>
    </xf>
    <xf numFmtId="0" fontId="27" fillId="51" borderId="0" xfId="0" applyNumberFormat="1" applyFont="1" applyFill="1" applyBorder="1" applyAlignment="1" applyProtection="1">
      <alignment/>
      <protection/>
    </xf>
    <xf numFmtId="4" fontId="27" fillId="51" borderId="0" xfId="0" applyNumberFormat="1" applyFont="1" applyFill="1" applyBorder="1" applyAlignment="1" applyProtection="1">
      <alignment/>
      <protection/>
    </xf>
    <xf numFmtId="0" fontId="29" fillId="35" borderId="0" xfId="0" applyNumberFormat="1" applyFont="1" applyFill="1" applyBorder="1" applyAlignment="1" applyProtection="1">
      <alignment/>
      <protection/>
    </xf>
    <xf numFmtId="0" fontId="28" fillId="4" borderId="0" xfId="0" applyNumberFormat="1" applyFont="1" applyFill="1" applyBorder="1" applyAlignment="1" applyProtection="1">
      <alignment/>
      <protection/>
    </xf>
    <xf numFmtId="0" fontId="28" fillId="2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wrapText="1"/>
      <protection/>
    </xf>
    <xf numFmtId="4" fontId="29" fillId="35" borderId="0" xfId="0" applyNumberFormat="1" applyFont="1" applyFill="1" applyBorder="1" applyAlignment="1" applyProtection="1">
      <alignment wrapText="1"/>
      <protection/>
    </xf>
    <xf numFmtId="4" fontId="28" fillId="4" borderId="0" xfId="0" applyNumberFormat="1" applyFont="1" applyFill="1" applyBorder="1" applyAlignment="1" applyProtection="1">
      <alignment wrapText="1"/>
      <protection/>
    </xf>
    <xf numFmtId="0" fontId="30" fillId="51" borderId="0" xfId="0" applyNumberFormat="1" applyFont="1" applyFill="1" applyBorder="1" applyAlignment="1" applyProtection="1">
      <alignment/>
      <protection/>
    </xf>
    <xf numFmtId="4" fontId="30" fillId="51" borderId="0" xfId="0" applyNumberFormat="1" applyFont="1" applyFill="1" applyBorder="1" applyAlignment="1" applyProtection="1">
      <alignment/>
      <protection/>
    </xf>
    <xf numFmtId="0" fontId="33" fillId="53" borderId="0" xfId="0" applyNumberFormat="1" applyFont="1" applyFill="1" applyBorder="1" applyAlignment="1" applyProtection="1">
      <alignment/>
      <protection/>
    </xf>
    <xf numFmtId="4" fontId="33" fillId="53" borderId="0" xfId="0" applyNumberFormat="1" applyFont="1" applyFill="1" applyBorder="1" applyAlignment="1" applyProtection="1">
      <alignment/>
      <protection/>
    </xf>
    <xf numFmtId="0" fontId="0" fillId="54" borderId="0" xfId="0" applyNumberFormat="1" applyFont="1" applyFill="1" applyBorder="1" applyAlignment="1" applyProtection="1">
      <alignment/>
      <protection/>
    </xf>
    <xf numFmtId="4" fontId="0" fillId="54" borderId="0" xfId="0" applyNumberFormat="1" applyFill="1" applyBorder="1" applyAlignment="1" applyProtection="1">
      <alignment/>
      <protection/>
    </xf>
    <xf numFmtId="0" fontId="33" fillId="53" borderId="0" xfId="0" applyNumberFormat="1" applyFont="1" applyFill="1" applyBorder="1" applyAlignment="1" applyProtection="1">
      <alignment/>
      <protection/>
    </xf>
    <xf numFmtId="4" fontId="33" fillId="53" borderId="0" xfId="0" applyNumberFormat="1" applyFont="1" applyFill="1" applyBorder="1" applyAlignment="1" applyProtection="1">
      <alignment/>
      <protection/>
    </xf>
    <xf numFmtId="0" fontId="33" fillId="53" borderId="0" xfId="0" applyNumberFormat="1" applyFont="1" applyFill="1" applyBorder="1" applyAlignment="1" applyProtection="1">
      <alignment horizontal="left" wrapText="1"/>
      <protection/>
    </xf>
    <xf numFmtId="0" fontId="33" fillId="53" borderId="0" xfId="0" applyNumberFormat="1" applyFont="1" applyFill="1" applyBorder="1" applyAlignment="1" applyProtection="1">
      <alignment wrapText="1"/>
      <protection/>
    </xf>
    <xf numFmtId="0" fontId="33" fillId="53" borderId="0" xfId="0" applyNumberFormat="1" applyFont="1" applyFill="1" applyBorder="1" applyAlignment="1" applyProtection="1">
      <alignment wrapText="1"/>
      <protection/>
    </xf>
    <xf numFmtId="4" fontId="33" fillId="53" borderId="0" xfId="0" applyNumberFormat="1" applyFont="1" applyFill="1" applyBorder="1" applyAlignment="1" applyProtection="1">
      <alignment wrapText="1"/>
      <protection/>
    </xf>
    <xf numFmtId="0" fontId="29" fillId="55" borderId="0" xfId="0" applyNumberFormat="1" applyFont="1" applyFill="1" applyBorder="1" applyAlignment="1" applyProtection="1">
      <alignment/>
      <protection/>
    </xf>
    <xf numFmtId="4" fontId="29" fillId="55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49" borderId="17" xfId="0" applyNumberFormat="1" applyFont="1" applyFill="1" applyBorder="1" applyAlignment="1" applyProtection="1">
      <alignment horizontal="left" wrapText="1"/>
      <protection/>
    </xf>
    <xf numFmtId="0" fontId="22" fillId="0" borderId="17" xfId="0" applyNumberFormat="1" applyFont="1" applyFill="1" applyBorder="1" applyAlignment="1" applyProtection="1">
      <alignment horizontal="left" wrapText="1"/>
      <protection/>
    </xf>
    <xf numFmtId="0" fontId="22" fillId="0" borderId="17" xfId="0" applyFont="1" applyFill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50" borderId="19" xfId="0" applyNumberFormat="1" applyFont="1" applyFill="1" applyBorder="1" applyAlignment="1" applyProtection="1">
      <alignment horizontal="left" wrapText="1"/>
      <protection/>
    </xf>
    <xf numFmtId="0" fontId="20" fillId="49" borderId="19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Heading 1 1" xfId="63"/>
    <cellStyle name="Heading 2 1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 1" xfId="83"/>
    <cellStyle name="Neutralno" xfId="84"/>
    <cellStyle name="Normalno 2" xfId="85"/>
    <cellStyle name="Obično_List7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K45"/>
  <sheetViews>
    <sheetView zoomScalePageLayoutView="0" workbookViewId="0" topLeftCell="A19">
      <selection activeCell="F33" sqref="F3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28.421875" style="1" customWidth="1"/>
    <col min="7" max="7" width="22.8515625" style="1" customWidth="1"/>
    <col min="8" max="8" width="29.2812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3.5">
      <c r="A2" s="109"/>
      <c r="B2" s="109"/>
      <c r="C2" s="109"/>
      <c r="D2" s="109"/>
      <c r="E2" s="109"/>
      <c r="F2" s="109"/>
      <c r="G2" s="109"/>
      <c r="H2" s="109"/>
    </row>
    <row r="3" spans="1:8" ht="54.75" customHeight="1">
      <c r="A3" s="110" t="s">
        <v>0</v>
      </c>
      <c r="B3" s="110"/>
      <c r="C3" s="110"/>
      <c r="D3" s="110"/>
      <c r="E3" s="110"/>
      <c r="F3" s="110"/>
      <c r="G3" s="110"/>
      <c r="H3" s="110"/>
    </row>
    <row r="4" spans="1:8" s="3" customFormat="1" ht="26.25" customHeight="1">
      <c r="A4" s="110" t="s">
        <v>1</v>
      </c>
      <c r="B4" s="110"/>
      <c r="C4" s="110"/>
      <c r="D4" s="110"/>
      <c r="E4" s="110"/>
      <c r="F4" s="110"/>
      <c r="G4" s="110"/>
      <c r="H4" s="110"/>
    </row>
    <row r="5" spans="1:5" ht="15.75" customHeight="1">
      <c r="A5" s="4"/>
      <c r="B5" s="5"/>
      <c r="C5" s="5"/>
      <c r="D5" s="5"/>
      <c r="E5" s="5"/>
    </row>
    <row r="6" spans="1:9" ht="27.75" customHeight="1">
      <c r="A6" s="6"/>
      <c r="B6" s="7"/>
      <c r="C6" s="7"/>
      <c r="D6" s="8"/>
      <c r="E6" s="9"/>
      <c r="F6" s="10" t="s">
        <v>2</v>
      </c>
      <c r="G6" s="10" t="s">
        <v>3</v>
      </c>
      <c r="H6" s="11" t="s">
        <v>4</v>
      </c>
      <c r="I6" s="12"/>
    </row>
    <row r="7" spans="1:9" ht="27.75" customHeight="1">
      <c r="A7" s="111" t="s">
        <v>5</v>
      </c>
      <c r="B7" s="111"/>
      <c r="C7" s="111"/>
      <c r="D7" s="111"/>
      <c r="E7" s="111"/>
      <c r="F7" s="13">
        <f>+F8+F9</f>
        <v>8196729.27</v>
      </c>
      <c r="G7" s="13">
        <f>G8+G9</f>
        <v>8091535.7</v>
      </c>
      <c r="H7" s="13">
        <f>+H8+H9</f>
        <v>7915977.36</v>
      </c>
      <c r="I7" s="14"/>
    </row>
    <row r="8" spans="1:8" ht="22.5" customHeight="1">
      <c r="A8" s="112" t="s">
        <v>6</v>
      </c>
      <c r="B8" s="112"/>
      <c r="C8" s="112"/>
      <c r="D8" s="112"/>
      <c r="E8" s="112"/>
      <c r="F8" s="15">
        <v>8196729.27</v>
      </c>
      <c r="G8" s="15">
        <v>8091535.7</v>
      </c>
      <c r="H8" s="15">
        <v>7915977.36</v>
      </c>
    </row>
    <row r="9" spans="1:8" ht="22.5" customHeight="1">
      <c r="A9" s="113" t="s">
        <v>7</v>
      </c>
      <c r="B9" s="113"/>
      <c r="C9" s="113"/>
      <c r="D9" s="113"/>
      <c r="E9" s="113"/>
      <c r="F9" s="16">
        <v>0</v>
      </c>
      <c r="G9" s="16">
        <v>0</v>
      </c>
      <c r="H9" s="16">
        <v>0</v>
      </c>
    </row>
    <row r="10" spans="1:8" ht="22.5" customHeight="1">
      <c r="A10" s="17" t="s">
        <v>8</v>
      </c>
      <c r="B10" s="18"/>
      <c r="C10" s="18"/>
      <c r="D10" s="18"/>
      <c r="E10" s="18"/>
      <c r="F10" s="13">
        <f>+F11+F12</f>
        <v>8196729.27</v>
      </c>
      <c r="G10" s="13">
        <f>+G11+G12</f>
        <v>8091535.7</v>
      </c>
      <c r="H10" s="13">
        <f>+H11+H12</f>
        <v>7915977.36</v>
      </c>
    </row>
    <row r="11" spans="1:10" ht="22.5" customHeight="1">
      <c r="A11" s="112" t="s">
        <v>9</v>
      </c>
      <c r="B11" s="112"/>
      <c r="C11" s="112"/>
      <c r="D11" s="112"/>
      <c r="E11" s="112"/>
      <c r="F11" s="15">
        <v>7956708.27</v>
      </c>
      <c r="G11" s="15">
        <v>7848914.7</v>
      </c>
      <c r="H11" s="19">
        <v>7670556.36</v>
      </c>
      <c r="I11" s="20"/>
      <c r="J11" s="20"/>
    </row>
    <row r="12" spans="1:10" ht="22.5" customHeight="1">
      <c r="A12" s="114" t="s">
        <v>10</v>
      </c>
      <c r="B12" s="114"/>
      <c r="C12" s="114"/>
      <c r="D12" s="114"/>
      <c r="E12" s="114"/>
      <c r="F12" s="21">
        <v>240021</v>
      </c>
      <c r="G12" s="21">
        <v>242621</v>
      </c>
      <c r="H12" s="19">
        <v>245421</v>
      </c>
      <c r="I12" s="20"/>
      <c r="J12" s="20"/>
    </row>
    <row r="13" spans="1:10" ht="22.5" customHeight="1">
      <c r="A13" s="111" t="s">
        <v>11</v>
      </c>
      <c r="B13" s="111"/>
      <c r="C13" s="111"/>
      <c r="D13" s="111"/>
      <c r="E13" s="111"/>
      <c r="F13" s="22">
        <f>+F7-F10</f>
        <v>0</v>
      </c>
      <c r="G13" s="22">
        <f>+G7-G10</f>
        <v>0</v>
      </c>
      <c r="H13" s="22">
        <f>+H7-H10</f>
        <v>0</v>
      </c>
      <c r="J13" s="20"/>
    </row>
    <row r="14" spans="1:8" ht="25.5" customHeight="1">
      <c r="A14" s="110"/>
      <c r="B14" s="110"/>
      <c r="C14" s="110"/>
      <c r="D14" s="110"/>
      <c r="E14" s="110"/>
      <c r="F14" s="110"/>
      <c r="G14" s="110"/>
      <c r="H14" s="110"/>
    </row>
    <row r="15" spans="1:10" ht="27.75" customHeight="1">
      <c r="A15" s="6"/>
      <c r="B15" s="7"/>
      <c r="C15" s="7"/>
      <c r="D15" s="8"/>
      <c r="E15" s="9"/>
      <c r="F15" s="10" t="s">
        <v>12</v>
      </c>
      <c r="G15" s="10" t="s">
        <v>13</v>
      </c>
      <c r="H15" s="11" t="s">
        <v>14</v>
      </c>
      <c r="J15" s="20"/>
    </row>
    <row r="16" spans="1:10" ht="30.75" customHeight="1">
      <c r="A16" s="115" t="s">
        <v>15</v>
      </c>
      <c r="B16" s="115"/>
      <c r="C16" s="115"/>
      <c r="D16" s="115"/>
      <c r="E16" s="115"/>
      <c r="F16" s="23"/>
      <c r="G16" s="24"/>
      <c r="H16" s="25"/>
      <c r="J16" s="20"/>
    </row>
    <row r="17" spans="1:10" ht="34.5" customHeight="1">
      <c r="A17" s="116" t="s">
        <v>16</v>
      </c>
      <c r="B17" s="116"/>
      <c r="C17" s="116"/>
      <c r="D17" s="116"/>
      <c r="E17" s="116"/>
      <c r="F17" s="26"/>
      <c r="G17" s="27"/>
      <c r="H17" s="22"/>
      <c r="J17" s="20"/>
    </row>
    <row r="18" spans="1:10" s="28" customFormat="1" ht="25.5" customHeight="1">
      <c r="A18" s="110"/>
      <c r="B18" s="110"/>
      <c r="C18" s="110"/>
      <c r="D18" s="110"/>
      <c r="E18" s="110"/>
      <c r="F18" s="110"/>
      <c r="G18" s="110"/>
      <c r="H18" s="110"/>
      <c r="J18" s="29"/>
    </row>
    <row r="19" spans="1:11" s="28" customFormat="1" ht="27.75" customHeight="1">
      <c r="A19" s="6"/>
      <c r="B19" s="7"/>
      <c r="C19" s="7"/>
      <c r="D19" s="8"/>
      <c r="E19" s="9"/>
      <c r="F19" s="10" t="s">
        <v>12</v>
      </c>
      <c r="G19" s="10" t="s">
        <v>13</v>
      </c>
      <c r="H19" s="11" t="s">
        <v>14</v>
      </c>
      <c r="J19" s="29"/>
      <c r="K19" s="29"/>
    </row>
    <row r="20" spans="1:10" s="28" customFormat="1" ht="22.5" customHeight="1">
      <c r="A20" s="112" t="s">
        <v>17</v>
      </c>
      <c r="B20" s="112"/>
      <c r="C20" s="112"/>
      <c r="D20" s="112"/>
      <c r="E20" s="112"/>
      <c r="F20" s="30"/>
      <c r="G20" s="30"/>
      <c r="H20" s="30"/>
      <c r="J20" s="29"/>
    </row>
    <row r="21" spans="1:8" s="28" customFormat="1" ht="33.75" customHeight="1">
      <c r="A21" s="112" t="s">
        <v>18</v>
      </c>
      <c r="B21" s="112"/>
      <c r="C21" s="112"/>
      <c r="D21" s="112"/>
      <c r="E21" s="112"/>
      <c r="F21" s="30"/>
      <c r="G21" s="30"/>
      <c r="H21" s="30"/>
    </row>
    <row r="22" spans="1:11" s="28" customFormat="1" ht="22.5" customHeight="1">
      <c r="A22" s="111" t="s">
        <v>19</v>
      </c>
      <c r="B22" s="111"/>
      <c r="C22" s="111"/>
      <c r="D22" s="111"/>
      <c r="E22" s="111"/>
      <c r="F22" s="31">
        <f>F20-F21</f>
        <v>0</v>
      </c>
      <c r="G22" s="31">
        <f>G20-G21</f>
        <v>0</v>
      </c>
      <c r="H22" s="31">
        <f>H20-H21</f>
        <v>0</v>
      </c>
      <c r="J22" s="32"/>
      <c r="K22" s="29"/>
    </row>
    <row r="23" spans="1:8" s="28" customFormat="1" ht="25.5" customHeight="1">
      <c r="A23" s="110"/>
      <c r="B23" s="110"/>
      <c r="C23" s="110"/>
      <c r="D23" s="110"/>
      <c r="E23" s="110"/>
      <c r="F23" s="110"/>
      <c r="G23" s="110"/>
      <c r="H23" s="110"/>
    </row>
    <row r="24" spans="1:8" s="28" customFormat="1" ht="22.5" customHeight="1">
      <c r="A24" s="112" t="s">
        <v>20</v>
      </c>
      <c r="B24" s="112"/>
      <c r="C24" s="112"/>
      <c r="D24" s="112"/>
      <c r="E24" s="112"/>
      <c r="F24" s="30">
        <f>IF((F13+F17+F22)&lt;&gt;0,"NESLAGANJE ZBROJA",(F13+F17+F22))</f>
        <v>0</v>
      </c>
      <c r="G24" s="30">
        <v>0</v>
      </c>
      <c r="H24" s="30">
        <f>IF((H13+H17+H22)&lt;&gt;0,"NESLAGANJE ZBROJA",(H13+H17+H22))</f>
        <v>0</v>
      </c>
    </row>
    <row r="25" spans="1:5" s="28" customFormat="1" ht="18" customHeight="1">
      <c r="A25" s="4"/>
      <c r="B25" s="5"/>
      <c r="C25" s="5"/>
      <c r="D25" s="5"/>
      <c r="E25" s="5"/>
    </row>
    <row r="26" spans="1:8" ht="42" customHeight="1">
      <c r="A26" s="119" t="s">
        <v>188</v>
      </c>
      <c r="B26" s="119"/>
      <c r="C26" s="119"/>
      <c r="D26" s="119"/>
      <c r="E26" s="119"/>
      <c r="F26" s="119"/>
      <c r="G26" s="119"/>
      <c r="H26" s="119"/>
    </row>
    <row r="27" spans="1:8" ht="12.75">
      <c r="A27" s="117"/>
      <c r="B27" s="117"/>
      <c r="C27" s="117"/>
      <c r="D27" s="118"/>
      <c r="E27" s="117" t="s">
        <v>189</v>
      </c>
      <c r="F27" s="117"/>
      <c r="G27" s="117" t="s">
        <v>191</v>
      </c>
      <c r="H27" s="117"/>
    </row>
    <row r="28" spans="1:8" ht="12.75">
      <c r="A28" s="117"/>
      <c r="B28" s="117"/>
      <c r="C28" s="117"/>
      <c r="D28" s="118"/>
      <c r="E28" s="117" t="s">
        <v>193</v>
      </c>
      <c r="F28" s="117"/>
      <c r="G28" s="117" t="s">
        <v>192</v>
      </c>
      <c r="H28" s="117"/>
    </row>
    <row r="31" spans="6:8" ht="12.75">
      <c r="F31" s="20"/>
      <c r="G31" s="20"/>
      <c r="H31" s="20"/>
    </row>
    <row r="32" spans="6:8" ht="12.75">
      <c r="F32" s="20"/>
      <c r="G32" s="20"/>
      <c r="H32" s="20"/>
    </row>
    <row r="33" spans="5:8" ht="12.75">
      <c r="E33" s="33"/>
      <c r="F33" s="34"/>
      <c r="G33" s="34"/>
      <c r="H33" s="34"/>
    </row>
    <row r="34" spans="5:8" ht="12.75">
      <c r="E34" s="33"/>
      <c r="F34" s="20"/>
      <c r="G34" s="20"/>
      <c r="H34" s="20"/>
    </row>
    <row r="35" spans="5:8" ht="12.75">
      <c r="E35" s="33"/>
      <c r="F35" s="20"/>
      <c r="G35" s="20"/>
      <c r="H35" s="20"/>
    </row>
    <row r="36" spans="5:8" ht="12.75">
      <c r="E36" s="33"/>
      <c r="F36" s="20"/>
      <c r="G36" s="20"/>
      <c r="H36" s="20"/>
    </row>
    <row r="37" spans="5:8" ht="12.75">
      <c r="E37" s="33"/>
      <c r="F37" s="20"/>
      <c r="G37" s="20"/>
      <c r="H37" s="20"/>
    </row>
    <row r="38" ht="12.75">
      <c r="E38" s="33"/>
    </row>
    <row r="43" ht="12.75">
      <c r="F43" s="20"/>
    </row>
    <row r="44" ht="12.75">
      <c r="F44" s="20"/>
    </row>
    <row r="45" ht="12.75">
      <c r="F45" s="20"/>
    </row>
  </sheetData>
  <sheetProtection selectLockedCells="1" selectUnlockedCells="1"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67">
      <selection activeCell="A87" sqref="A87"/>
    </sheetView>
  </sheetViews>
  <sheetFormatPr defaultColWidth="9.00390625" defaultRowHeight="12.75"/>
  <cols>
    <col min="1" max="1" width="85.7109375" style="35" customWidth="1"/>
    <col min="2" max="2" width="20.7109375" style="35" customWidth="1"/>
    <col min="3" max="3" width="22.140625" style="35" customWidth="1"/>
    <col min="4" max="4" width="23.421875" style="35" customWidth="1"/>
  </cols>
  <sheetData>
    <row r="1" spans="1:10" ht="18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3" spans="1:4" ht="12">
      <c r="A3" s="37" t="s">
        <v>22</v>
      </c>
      <c r="B3" s="37" t="s">
        <v>2</v>
      </c>
      <c r="C3" s="38" t="s">
        <v>3</v>
      </c>
      <c r="D3" s="37" t="s">
        <v>4</v>
      </c>
    </row>
    <row r="4" spans="1:4" ht="12">
      <c r="A4" s="39">
        <v>1</v>
      </c>
      <c r="B4" s="39">
        <v>2</v>
      </c>
      <c r="C4" s="39">
        <v>3</v>
      </c>
      <c r="D4" s="39">
        <v>4</v>
      </c>
    </row>
    <row r="5" spans="1:4" ht="12">
      <c r="A5" s="40" t="s">
        <v>23</v>
      </c>
      <c r="B5" s="41">
        <f>SUM(B6:B7)</f>
        <v>503523.08</v>
      </c>
      <c r="C5" s="41">
        <f>SUM(C8)</f>
        <v>515400</v>
      </c>
      <c r="D5" s="41">
        <f>SUM(D8)</f>
        <v>527500</v>
      </c>
    </row>
    <row r="6" spans="1:4" ht="12">
      <c r="A6" s="42" t="s">
        <v>24</v>
      </c>
      <c r="B6" s="43">
        <v>391823.08</v>
      </c>
      <c r="C6" s="43"/>
      <c r="D6" s="43"/>
    </row>
    <row r="7" spans="1:4" ht="12">
      <c r="A7" s="42" t="s">
        <v>25</v>
      </c>
      <c r="B7" s="43">
        <v>111700</v>
      </c>
      <c r="C7" s="43"/>
      <c r="D7" s="43"/>
    </row>
    <row r="8" spans="1:4" ht="24.75">
      <c r="A8" s="44" t="s">
        <v>26</v>
      </c>
      <c r="B8" s="45">
        <f>SUM(B5)</f>
        <v>503523.08</v>
      </c>
      <c r="C8" s="45">
        <v>515400</v>
      </c>
      <c r="D8" s="45">
        <v>527500</v>
      </c>
    </row>
    <row r="9" spans="1:4" ht="12">
      <c r="A9" s="40" t="s">
        <v>27</v>
      </c>
      <c r="B9" s="41">
        <f>SUM(B10)</f>
        <v>53680</v>
      </c>
      <c r="C9" s="41">
        <f>SUM(C11)</f>
        <v>55000</v>
      </c>
      <c r="D9" s="41">
        <f>SUM(D11)</f>
        <v>56300</v>
      </c>
    </row>
    <row r="10" spans="1:4" ht="12">
      <c r="A10" s="42" t="s">
        <v>24</v>
      </c>
      <c r="B10" s="43">
        <v>53680</v>
      </c>
      <c r="C10" s="43"/>
      <c r="D10" s="43"/>
    </row>
    <row r="11" spans="1:4" ht="24.75">
      <c r="A11" s="46" t="s">
        <v>26</v>
      </c>
      <c r="B11" s="47">
        <f>SUM(B9)</f>
        <v>53680</v>
      </c>
      <c r="C11" s="47">
        <v>55000</v>
      </c>
      <c r="D11" s="47">
        <v>56300</v>
      </c>
    </row>
    <row r="12" spans="1:4" ht="12">
      <c r="A12" s="40" t="s">
        <v>28</v>
      </c>
      <c r="B12" s="41">
        <f>SUM(B14+B17)</f>
        <v>5661</v>
      </c>
      <c r="C12" s="41">
        <f>SUM(C14+C17)</f>
        <v>5661</v>
      </c>
      <c r="D12" s="41">
        <f>SUM(D14+D17)</f>
        <v>5661</v>
      </c>
    </row>
    <row r="13" spans="1:4" ht="12">
      <c r="A13" s="42" t="s">
        <v>29</v>
      </c>
      <c r="B13" s="43">
        <v>10</v>
      </c>
      <c r="C13" s="43"/>
      <c r="D13" s="43"/>
    </row>
    <row r="14" spans="1:4" ht="12">
      <c r="A14" s="48" t="s">
        <v>30</v>
      </c>
      <c r="B14" s="45">
        <f>SUM(B13)</f>
        <v>10</v>
      </c>
      <c r="C14" s="45">
        <v>10</v>
      </c>
      <c r="D14" s="45">
        <v>10</v>
      </c>
    </row>
    <row r="15" spans="1:4" ht="12">
      <c r="A15" s="49" t="s">
        <v>31</v>
      </c>
      <c r="B15" s="43">
        <v>3050</v>
      </c>
      <c r="C15" s="43"/>
      <c r="D15" s="43"/>
    </row>
    <row r="16" spans="1:4" ht="12">
      <c r="A16" s="42" t="s">
        <v>32</v>
      </c>
      <c r="B16" s="43">
        <v>2601</v>
      </c>
      <c r="C16" s="43"/>
      <c r="D16" s="43"/>
    </row>
    <row r="17" spans="1:4" ht="12">
      <c r="A17" s="48" t="s">
        <v>33</v>
      </c>
      <c r="B17" s="45">
        <f>SUM(B15:B16)</f>
        <v>5651</v>
      </c>
      <c r="C17" s="45">
        <v>5651</v>
      </c>
      <c r="D17" s="45">
        <v>5651</v>
      </c>
    </row>
    <row r="18" spans="1:4" ht="24.75">
      <c r="A18" s="50" t="s">
        <v>34</v>
      </c>
      <c r="B18" s="41">
        <f>SUM(B19:B20)</f>
        <v>279030.63</v>
      </c>
      <c r="C18" s="41">
        <f>SUM(C21)</f>
        <v>279030.63</v>
      </c>
      <c r="D18" s="41">
        <f>SUM(D21)</f>
        <v>279030.63</v>
      </c>
    </row>
    <row r="19" spans="1:4" ht="12">
      <c r="A19" s="42" t="s">
        <v>35</v>
      </c>
      <c r="B19" s="43">
        <v>268930.63</v>
      </c>
      <c r="C19" s="43"/>
      <c r="D19" s="43"/>
    </row>
    <row r="20" spans="1:4" ht="12">
      <c r="A20" s="42" t="s">
        <v>36</v>
      </c>
      <c r="B20" s="43">
        <v>10100</v>
      </c>
      <c r="C20" s="43"/>
      <c r="D20" s="43"/>
    </row>
    <row r="21" spans="1:4" ht="12">
      <c r="A21" s="48" t="s">
        <v>37</v>
      </c>
      <c r="B21" s="45">
        <f>SUM(B19:B20)</f>
        <v>279030.63</v>
      </c>
      <c r="C21" s="45">
        <v>279030.63</v>
      </c>
      <c r="D21" s="45">
        <v>279030.63</v>
      </c>
    </row>
    <row r="22" spans="1:4" ht="12">
      <c r="A22" s="40" t="s">
        <v>38</v>
      </c>
      <c r="B22" s="41">
        <f>SUM(B24+B29)</f>
        <v>157382.87000000002</v>
      </c>
      <c r="C22" s="41">
        <f>SUM(C24+C29)</f>
        <v>157382.87</v>
      </c>
      <c r="D22" s="41">
        <f>SUM(D24+D29)</f>
        <v>157382.87</v>
      </c>
    </row>
    <row r="23" spans="1:4" ht="12">
      <c r="A23" s="42" t="s">
        <v>39</v>
      </c>
      <c r="B23" s="43">
        <v>7704.6</v>
      </c>
      <c r="C23" s="43"/>
      <c r="D23" s="43"/>
    </row>
    <row r="24" spans="1:4" ht="12">
      <c r="A24" s="48" t="s">
        <v>40</v>
      </c>
      <c r="B24" s="47">
        <f>SUM(B23)</f>
        <v>7704.6</v>
      </c>
      <c r="C24" s="47">
        <v>7704.6</v>
      </c>
      <c r="D24" s="47">
        <v>7704.6</v>
      </c>
    </row>
    <row r="25" spans="1:4" ht="12">
      <c r="A25" s="42" t="s">
        <v>41</v>
      </c>
      <c r="B25" s="43">
        <v>408</v>
      </c>
      <c r="C25" s="43"/>
      <c r="D25" s="43"/>
    </row>
    <row r="26" spans="1:4" ht="24.75">
      <c r="A26" s="51" t="s">
        <v>42</v>
      </c>
      <c r="B26" s="43">
        <v>82270.27</v>
      </c>
      <c r="C26" s="43"/>
      <c r="D26" s="43"/>
    </row>
    <row r="27" spans="1:4" ht="12">
      <c r="A27" s="51" t="s">
        <v>43</v>
      </c>
      <c r="B27" s="43">
        <v>67000</v>
      </c>
      <c r="C27" s="43"/>
      <c r="D27" s="43"/>
    </row>
    <row r="28" spans="1:4" ht="12">
      <c r="A28" s="42" t="s">
        <v>44</v>
      </c>
      <c r="B28" s="43">
        <v>0</v>
      </c>
      <c r="C28" s="43"/>
      <c r="D28" s="43"/>
    </row>
    <row r="29" spans="1:4" ht="12">
      <c r="A29" s="46" t="s">
        <v>45</v>
      </c>
      <c r="B29" s="45">
        <f>SUM(B25:B28)</f>
        <v>149678.27000000002</v>
      </c>
      <c r="C29" s="45">
        <v>149678.27</v>
      </c>
      <c r="D29" s="45">
        <v>149678.27</v>
      </c>
    </row>
    <row r="30" spans="1:4" ht="12">
      <c r="A30" s="40" t="s">
        <v>46</v>
      </c>
      <c r="B30" s="41">
        <f>SUM(B31)</f>
        <v>17294</v>
      </c>
      <c r="C30" s="41">
        <f>SUM(C32)</f>
        <v>17294</v>
      </c>
      <c r="D30" s="41">
        <f>SUM(D32)</f>
        <v>17294</v>
      </c>
    </row>
    <row r="31" spans="1:4" ht="12">
      <c r="A31" s="42" t="s">
        <v>47</v>
      </c>
      <c r="B31" s="43">
        <v>17294</v>
      </c>
      <c r="C31" s="43"/>
      <c r="D31" s="43"/>
    </row>
    <row r="32" spans="1:4" ht="12">
      <c r="A32" s="52" t="s">
        <v>48</v>
      </c>
      <c r="B32" s="53">
        <f>SUM(B30)</f>
        <v>17294</v>
      </c>
      <c r="C32" s="53">
        <v>17294</v>
      </c>
      <c r="D32" s="53">
        <v>17294</v>
      </c>
    </row>
    <row r="33" spans="1:4" ht="12">
      <c r="A33" s="40" t="s">
        <v>49</v>
      </c>
      <c r="B33" s="41">
        <f>SUM(B34)</f>
        <v>6601936.15</v>
      </c>
      <c r="C33" s="41">
        <f>SUM(C35)</f>
        <v>6601936.15</v>
      </c>
      <c r="D33" s="41">
        <f>SUM(D35)</f>
        <v>6601936.15</v>
      </c>
    </row>
    <row r="34" spans="1:4" ht="12">
      <c r="A34" s="42" t="s">
        <v>41</v>
      </c>
      <c r="B34" s="43">
        <v>6601936.15</v>
      </c>
      <c r="C34" s="43"/>
      <c r="D34" s="43"/>
    </row>
    <row r="35" spans="1:4" ht="12">
      <c r="A35" s="52" t="s">
        <v>45</v>
      </c>
      <c r="B35" s="53">
        <f>SUM(B33)</f>
        <v>6601936.15</v>
      </c>
      <c r="C35" s="53">
        <v>6601936.15</v>
      </c>
      <c r="D35" s="53">
        <v>6601936.15</v>
      </c>
    </row>
    <row r="36" spans="1:4" ht="12">
      <c r="A36" s="40" t="s">
        <v>50</v>
      </c>
      <c r="B36" s="41">
        <f>SUM(B37)</f>
        <v>128321</v>
      </c>
      <c r="C36" s="41">
        <f>SUM(C38)</f>
        <v>128321</v>
      </c>
      <c r="D36" s="41">
        <f>SUM(D38)</f>
        <v>128321</v>
      </c>
    </row>
    <row r="37" spans="1:4" ht="12">
      <c r="A37" s="42" t="s">
        <v>186</v>
      </c>
      <c r="B37" s="43">
        <v>128321</v>
      </c>
      <c r="C37" s="43"/>
      <c r="D37" s="43"/>
    </row>
    <row r="38" spans="1:4" ht="12">
      <c r="A38" s="52" t="s">
        <v>45</v>
      </c>
      <c r="B38" s="53">
        <f>SUM(B36)</f>
        <v>128321</v>
      </c>
      <c r="C38" s="53">
        <v>128321</v>
      </c>
      <c r="D38" s="53">
        <v>128321</v>
      </c>
    </row>
    <row r="39" spans="1:4" ht="12">
      <c r="A39" s="40" t="s">
        <v>51</v>
      </c>
      <c r="B39" s="41">
        <f>SUM(B40)</f>
        <v>123869.03</v>
      </c>
      <c r="C39" s="41">
        <f>SUM(C41)</f>
        <v>123869.03</v>
      </c>
      <c r="D39" s="41">
        <f>SUM(D41)</f>
        <v>123869.03</v>
      </c>
    </row>
    <row r="40" spans="1:4" ht="12">
      <c r="A40" s="51" t="s">
        <v>43</v>
      </c>
      <c r="B40" s="43">
        <v>123869.03</v>
      </c>
      <c r="C40" s="43"/>
      <c r="D40" s="43"/>
    </row>
    <row r="41" spans="1:4" ht="12">
      <c r="A41" s="54" t="s">
        <v>45</v>
      </c>
      <c r="B41" s="53">
        <f>SUM(B39)</f>
        <v>123869.03</v>
      </c>
      <c r="C41" s="53">
        <v>123869.03</v>
      </c>
      <c r="D41" s="53">
        <v>123869.03</v>
      </c>
    </row>
    <row r="42" spans="1:4" ht="24.75">
      <c r="A42" s="50" t="s">
        <v>52</v>
      </c>
      <c r="B42" s="41">
        <f>SUM(B43)</f>
        <v>2850</v>
      </c>
      <c r="C42" s="41">
        <f>SUM(C44)</f>
        <v>2900</v>
      </c>
      <c r="D42" s="41">
        <f>SUM(D44)</f>
        <v>3000</v>
      </c>
    </row>
    <row r="43" spans="1:4" ht="12">
      <c r="A43" s="42" t="s">
        <v>24</v>
      </c>
      <c r="B43" s="43">
        <v>2850</v>
      </c>
      <c r="C43" s="43"/>
      <c r="D43" s="43"/>
    </row>
    <row r="44" spans="1:4" ht="24.75">
      <c r="A44" s="54" t="s">
        <v>26</v>
      </c>
      <c r="B44" s="53">
        <f>SUM(B42)</f>
        <v>2850</v>
      </c>
      <c r="C44" s="53">
        <v>2900</v>
      </c>
      <c r="D44" s="53">
        <v>3000</v>
      </c>
    </row>
    <row r="45" spans="1:4" ht="24.75">
      <c r="A45" s="50" t="s">
        <v>53</v>
      </c>
      <c r="B45" s="41">
        <f>SUM(B46)</f>
        <v>1890.49</v>
      </c>
      <c r="C45" s="41">
        <f>SUM(C47)</f>
        <v>1900</v>
      </c>
      <c r="D45" s="41">
        <f>SUM(D47)</f>
        <v>0</v>
      </c>
    </row>
    <row r="46" spans="1:4" ht="12">
      <c r="A46" s="42" t="s">
        <v>24</v>
      </c>
      <c r="B46" s="43">
        <v>1890.49</v>
      </c>
      <c r="C46" s="43"/>
      <c r="D46" s="43"/>
    </row>
    <row r="47" spans="1:4" ht="24.75">
      <c r="A47" s="54" t="s">
        <v>26</v>
      </c>
      <c r="B47" s="53">
        <f>SUM(B45)</f>
        <v>1890.49</v>
      </c>
      <c r="C47" s="53">
        <v>1900</v>
      </c>
      <c r="D47" s="53">
        <v>0</v>
      </c>
    </row>
    <row r="48" spans="1:4" ht="12">
      <c r="A48" s="40" t="s">
        <v>54</v>
      </c>
      <c r="B48" s="41">
        <f>SUM(B49)</f>
        <v>7561.95</v>
      </c>
      <c r="C48" s="41">
        <f>SUM(C50)</f>
        <v>7561.95</v>
      </c>
      <c r="D48" s="41">
        <f>SUM(D50)</f>
        <v>0</v>
      </c>
    </row>
    <row r="49" spans="1:4" ht="12">
      <c r="A49" s="55" t="s">
        <v>55</v>
      </c>
      <c r="B49" s="43">
        <v>7561.95</v>
      </c>
      <c r="C49" s="43"/>
      <c r="D49" s="43"/>
    </row>
    <row r="50" spans="1:4" ht="12">
      <c r="A50" s="52" t="s">
        <v>56</v>
      </c>
      <c r="B50" s="53">
        <f>SUM(B48)</f>
        <v>7561.95</v>
      </c>
      <c r="C50" s="53">
        <v>7561.95</v>
      </c>
      <c r="D50" s="53">
        <v>0</v>
      </c>
    </row>
    <row r="51" spans="1:4" ht="12">
      <c r="A51" s="50" t="s">
        <v>57</v>
      </c>
      <c r="B51" s="41">
        <f>SUM(B52)</f>
        <v>179596.39</v>
      </c>
      <c r="C51" s="41">
        <f>SUM(C53)</f>
        <v>179596.39</v>
      </c>
      <c r="D51" s="41">
        <f>SUM(D53)</f>
        <v>0</v>
      </c>
    </row>
    <row r="52" spans="1:4" ht="24.75">
      <c r="A52" s="56" t="s">
        <v>58</v>
      </c>
      <c r="B52" s="57">
        <v>179596.39</v>
      </c>
      <c r="C52" s="43"/>
      <c r="D52" s="43"/>
    </row>
    <row r="53" spans="1:4" ht="12">
      <c r="A53" s="54" t="s">
        <v>56</v>
      </c>
      <c r="B53" s="58">
        <f>SUM(B51)</f>
        <v>179596.39</v>
      </c>
      <c r="C53" s="58">
        <v>179596.39</v>
      </c>
      <c r="D53" s="58">
        <v>0</v>
      </c>
    </row>
    <row r="54" spans="1:4" ht="24.75">
      <c r="A54" s="50" t="s">
        <v>59</v>
      </c>
      <c r="B54" s="41">
        <f>SUM(B55)</f>
        <v>0</v>
      </c>
      <c r="C54" s="41">
        <f>SUM(C55)</f>
        <v>0</v>
      </c>
      <c r="D54" s="41">
        <f>SUM(D55)</f>
        <v>0</v>
      </c>
    </row>
    <row r="55" spans="1:4" ht="24.75">
      <c r="A55" s="56" t="s">
        <v>58</v>
      </c>
      <c r="B55" s="43"/>
      <c r="C55" s="43"/>
      <c r="D55" s="43"/>
    </row>
    <row r="56" spans="1:4" ht="12">
      <c r="A56" s="54" t="s">
        <v>56</v>
      </c>
      <c r="B56" s="53">
        <f>SUM(B54)</f>
        <v>0</v>
      </c>
      <c r="C56" s="53">
        <f>SUM(C54)</f>
        <v>0</v>
      </c>
      <c r="D56" s="53">
        <f>SUM(D54)</f>
        <v>0</v>
      </c>
    </row>
    <row r="57" spans="1:4" ht="12">
      <c r="A57" s="50" t="s">
        <v>60</v>
      </c>
      <c r="B57" s="41">
        <f>SUM(B58)</f>
        <v>15682.68</v>
      </c>
      <c r="C57" s="41">
        <f>SUM(C59)</f>
        <v>15682.68</v>
      </c>
      <c r="D57" s="41">
        <f>SUM(D59)</f>
        <v>15682.68</v>
      </c>
    </row>
    <row r="58" spans="1:4" ht="24.75">
      <c r="A58" s="56" t="s">
        <v>58</v>
      </c>
      <c r="B58" s="43">
        <v>15682.68</v>
      </c>
      <c r="C58" s="43"/>
      <c r="D58" s="43"/>
    </row>
    <row r="59" spans="1:4" ht="12">
      <c r="A59" s="54" t="s">
        <v>56</v>
      </c>
      <c r="B59" s="53">
        <f>SUM(B57)</f>
        <v>15682.68</v>
      </c>
      <c r="C59" s="53">
        <v>15682.68</v>
      </c>
      <c r="D59" s="53">
        <v>15682.68</v>
      </c>
    </row>
    <row r="60" spans="1:4" ht="24.75">
      <c r="A60" s="50" t="s">
        <v>61</v>
      </c>
      <c r="B60" s="41">
        <f>SUM(B61)</f>
        <v>0</v>
      </c>
      <c r="C60" s="41">
        <f>SUM(C61)</f>
        <v>0</v>
      </c>
      <c r="D60" s="41">
        <f>SUM(D61)</f>
        <v>0</v>
      </c>
    </row>
    <row r="61" spans="1:4" ht="12">
      <c r="A61" s="56" t="s">
        <v>24</v>
      </c>
      <c r="B61" s="43"/>
      <c r="C61" s="43"/>
      <c r="D61" s="43"/>
    </row>
    <row r="62" spans="1:4" ht="24.75">
      <c r="A62" s="54" t="s">
        <v>26</v>
      </c>
      <c r="B62" s="53">
        <f>SUM(B60)</f>
        <v>0</v>
      </c>
      <c r="C62" s="53">
        <f>SUM(C60)</f>
        <v>0</v>
      </c>
      <c r="D62" s="53">
        <f>SUM(D60)</f>
        <v>0</v>
      </c>
    </row>
    <row r="63" spans="1:4" ht="12">
      <c r="A63" s="50" t="s">
        <v>62</v>
      </c>
      <c r="B63" s="41">
        <f>SUM(B64)</f>
        <v>0</v>
      </c>
      <c r="C63" s="41">
        <f>SUM(C64)</f>
        <v>0</v>
      </c>
      <c r="D63" s="41">
        <f>SUM(D64)</f>
        <v>0</v>
      </c>
    </row>
    <row r="64" spans="1:4" ht="12">
      <c r="A64" s="56" t="s">
        <v>55</v>
      </c>
      <c r="B64" s="43"/>
      <c r="C64" s="43"/>
      <c r="D64" s="43"/>
    </row>
    <row r="65" spans="1:4" ht="12">
      <c r="A65" s="54" t="s">
        <v>56</v>
      </c>
      <c r="B65" s="53">
        <f>SUM(B63)</f>
        <v>0</v>
      </c>
      <c r="C65" s="53">
        <f>SUM(C63)</f>
        <v>0</v>
      </c>
      <c r="D65" s="53">
        <f>SUM(D63)</f>
        <v>0</v>
      </c>
    </row>
    <row r="66" spans="1:4" ht="12">
      <c r="A66" s="50" t="s">
        <v>63</v>
      </c>
      <c r="B66" s="41">
        <f>SUM(B67)</f>
        <v>0</v>
      </c>
      <c r="C66" s="41">
        <f>SUM(C67)</f>
        <v>0</v>
      </c>
      <c r="D66" s="41">
        <f>SUM(D67)</f>
        <v>0</v>
      </c>
    </row>
    <row r="67" spans="1:4" ht="24.75">
      <c r="A67" s="56" t="s">
        <v>58</v>
      </c>
      <c r="B67" s="43"/>
      <c r="C67" s="43"/>
      <c r="D67" s="43"/>
    </row>
    <row r="68" spans="1:4" ht="12">
      <c r="A68" s="54" t="s">
        <v>56</v>
      </c>
      <c r="B68" s="53">
        <f>SUM(B66)</f>
        <v>0</v>
      </c>
      <c r="C68" s="53">
        <f>SUM(C66)</f>
        <v>0</v>
      </c>
      <c r="D68" s="53">
        <f>SUM(D66)</f>
        <v>0</v>
      </c>
    </row>
    <row r="69" spans="1:9" ht="24.75">
      <c r="A69" s="50" t="s">
        <v>64</v>
      </c>
      <c r="B69" s="41">
        <f>SUM(B70)</f>
        <v>118450</v>
      </c>
      <c r="C69" s="41">
        <f>SUM(C71)</f>
        <v>0</v>
      </c>
      <c r="D69" s="41">
        <f>SUM(D71)</f>
        <v>0</v>
      </c>
      <c r="I69" s="59"/>
    </row>
    <row r="70" spans="1:4" ht="24.75">
      <c r="A70" s="56" t="s">
        <v>58</v>
      </c>
      <c r="B70" s="43">
        <v>118450</v>
      </c>
      <c r="C70" s="43"/>
      <c r="D70" s="43"/>
    </row>
    <row r="71" spans="1:4" ht="12">
      <c r="A71" s="54" t="s">
        <v>56</v>
      </c>
      <c r="B71" s="53">
        <f>SUM(B69)</f>
        <v>118450</v>
      </c>
      <c r="C71" s="53">
        <v>0</v>
      </c>
      <c r="D71" s="53">
        <v>0</v>
      </c>
    </row>
    <row r="72" spans="1:4" ht="12">
      <c r="A72" s="50" t="s">
        <v>65</v>
      </c>
      <c r="B72" s="41">
        <f>SUM(B73)</f>
        <v>0</v>
      </c>
      <c r="C72" s="41">
        <f>SUM(C74)</f>
        <v>0</v>
      </c>
      <c r="D72" s="41">
        <f>SUM(D74)</f>
        <v>0</v>
      </c>
    </row>
    <row r="73" spans="1:4" ht="24.75">
      <c r="A73" s="56" t="s">
        <v>58</v>
      </c>
      <c r="B73" s="43"/>
      <c r="C73" s="43"/>
      <c r="D73" s="43"/>
    </row>
    <row r="74" spans="1:4" ht="12">
      <c r="A74" s="54" t="s">
        <v>56</v>
      </c>
      <c r="B74" s="53">
        <f>SUM(B72)</f>
        <v>0</v>
      </c>
      <c r="C74" s="53"/>
      <c r="D74" s="53"/>
    </row>
    <row r="75" spans="1:4" ht="12">
      <c r="A75" s="60" t="s">
        <v>66</v>
      </c>
      <c r="B75" s="61">
        <f>SUM(B5+B9+B12+B18+B22+B30+B33+B36+B39+B42+B45+B48+B51+B54+B57+B60+B63+B66+B69+B72)</f>
        <v>8196729.2700000005</v>
      </c>
      <c r="C75" s="61">
        <f>SUM(C5+C9+C12+C18+C22+C30+C33+C36+C39+C42+C45+C48+C51+C54+C57+C60+C63+C66+C69+C72)</f>
        <v>8091535.7</v>
      </c>
      <c r="D75" s="61">
        <f>SUM(D5+D9+D12+D18+D22+D30+D33+D36+D39+D42+D45+D48+D51+D54+D57+D60+D63+D66+D69+D72)</f>
        <v>7915977.36</v>
      </c>
    </row>
    <row r="77" ht="12">
      <c r="A77" s="35" t="s">
        <v>188</v>
      </c>
    </row>
    <row r="78" ht="12">
      <c r="C78" s="35" t="s">
        <v>191</v>
      </c>
    </row>
    <row r="79" spans="1:3" ht="12">
      <c r="A79" s="35" t="s">
        <v>189</v>
      </c>
      <c r="C79" s="35" t="s">
        <v>192</v>
      </c>
    </row>
    <row r="80" ht="12">
      <c r="A80" s="35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8"/>
  <sheetViews>
    <sheetView tabSelected="1" zoomScalePageLayoutView="0" workbookViewId="0" topLeftCell="A227">
      <selection activeCell="A253" sqref="A253"/>
    </sheetView>
  </sheetViews>
  <sheetFormatPr defaultColWidth="9.00390625" defaultRowHeight="12.75"/>
  <cols>
    <col min="1" max="1" width="54.7109375" style="35" customWidth="1"/>
    <col min="2" max="2" width="27.421875" style="35" customWidth="1"/>
    <col min="3" max="3" width="20.28125" style="35" customWidth="1"/>
    <col min="4" max="4" width="23.57421875" style="35" customWidth="1"/>
  </cols>
  <sheetData>
    <row r="1" spans="1:9" ht="15">
      <c r="A1" s="62" t="s">
        <v>67</v>
      </c>
      <c r="B1" s="62"/>
      <c r="C1" s="62"/>
      <c r="D1" s="62"/>
      <c r="E1" s="62"/>
      <c r="F1" s="62"/>
      <c r="G1" s="62"/>
      <c r="H1" s="62"/>
      <c r="I1" s="62"/>
    </row>
    <row r="3" spans="1:4" ht="12">
      <c r="A3" s="37" t="s">
        <v>22</v>
      </c>
      <c r="B3" s="37" t="s">
        <v>2</v>
      </c>
      <c r="C3" s="38" t="s">
        <v>3</v>
      </c>
      <c r="D3" s="37" t="s">
        <v>4</v>
      </c>
    </row>
    <row r="4" spans="1:4" ht="24.75">
      <c r="A4" s="63" t="s">
        <v>68</v>
      </c>
      <c r="B4" s="64">
        <f>SUM(B244)</f>
        <v>8196729.27</v>
      </c>
      <c r="C4" s="64">
        <f>SUM(C244)</f>
        <v>8091535.699999999</v>
      </c>
      <c r="D4" s="64">
        <f>SUM(D244)</f>
        <v>7915977.359999999</v>
      </c>
    </row>
    <row r="5" spans="1:4" ht="12">
      <c r="A5" s="65" t="s">
        <v>69</v>
      </c>
      <c r="B5" s="66">
        <f>SUM(B4)</f>
        <v>8196729.27</v>
      </c>
      <c r="C5" s="66">
        <f>SUM(C4)</f>
        <v>8091535.699999999</v>
      </c>
      <c r="D5" s="66">
        <f>SUM(D4)</f>
        <v>7915977.359999999</v>
      </c>
    </row>
    <row r="6" spans="1:4" ht="24.75">
      <c r="A6" s="67" t="s">
        <v>70</v>
      </c>
      <c r="B6" s="68">
        <f>SUM(B8+B54)</f>
        <v>503523.08</v>
      </c>
      <c r="C6" s="68">
        <f>SUM(C8+C54)</f>
        <v>515400</v>
      </c>
      <c r="D6" s="68">
        <f>SUM(D8+D54)</f>
        <v>527500</v>
      </c>
    </row>
    <row r="7" spans="1:4" ht="37.5">
      <c r="A7" s="69" t="s">
        <v>71</v>
      </c>
      <c r="B7" s="70">
        <f>SUM(B8)</f>
        <v>391823.08</v>
      </c>
      <c r="C7" s="70">
        <f>SUM(C8)</f>
        <v>401100</v>
      </c>
      <c r="D7" s="70">
        <f>SUM(D8)</f>
        <v>410400</v>
      </c>
    </row>
    <row r="8" spans="1:4" ht="24.75">
      <c r="A8" s="71" t="s">
        <v>72</v>
      </c>
      <c r="B8" s="72">
        <f>SUM(B14+B27+B44+B49+B52)</f>
        <v>391823.08</v>
      </c>
      <c r="C8" s="72">
        <f>SUM(C14+C27+C44+C49+C52)</f>
        <v>401100</v>
      </c>
      <c r="D8" s="72">
        <f>SUM(D14+D27+D44+D49+D52)</f>
        <v>410400</v>
      </c>
    </row>
    <row r="9" spans="1:4" ht="12">
      <c r="A9" s="73" t="s">
        <v>73</v>
      </c>
      <c r="B9" s="74">
        <v>9200</v>
      </c>
      <c r="C9" s="74"/>
      <c r="D9" s="74"/>
    </row>
    <row r="10" spans="1:4" ht="12">
      <c r="A10" s="73" t="s">
        <v>74</v>
      </c>
      <c r="B10" s="74">
        <v>900</v>
      </c>
      <c r="C10" s="74"/>
      <c r="D10" s="74"/>
    </row>
    <row r="11" spans="1:4" ht="12">
      <c r="A11" s="73" t="s">
        <v>75</v>
      </c>
      <c r="B11" s="74">
        <v>14670</v>
      </c>
      <c r="C11" s="74"/>
      <c r="D11" s="74"/>
    </row>
    <row r="12" spans="1:4" ht="12">
      <c r="A12" s="73" t="s">
        <v>76</v>
      </c>
      <c r="B12" s="74">
        <v>500</v>
      </c>
      <c r="C12" s="74"/>
      <c r="D12" s="74"/>
    </row>
    <row r="13" spans="1:4" ht="12">
      <c r="A13" s="73" t="s">
        <v>77</v>
      </c>
      <c r="B13" s="74">
        <v>2688</v>
      </c>
      <c r="C13" s="74"/>
      <c r="D13" s="74"/>
    </row>
    <row r="14" spans="1:4" ht="12">
      <c r="A14" s="97" t="s">
        <v>78</v>
      </c>
      <c r="B14" s="98">
        <f>SUM(B9:B13)</f>
        <v>27958</v>
      </c>
      <c r="C14" s="98">
        <v>28600</v>
      </c>
      <c r="D14" s="98">
        <v>29300</v>
      </c>
    </row>
    <row r="15" spans="1:4" ht="12">
      <c r="A15" s="73" t="s">
        <v>79</v>
      </c>
      <c r="B15" s="74">
        <v>20942.94</v>
      </c>
      <c r="C15" s="74"/>
      <c r="D15" s="74"/>
    </row>
    <row r="16" spans="1:4" ht="12">
      <c r="A16" s="73" t="s">
        <v>80</v>
      </c>
      <c r="B16" s="74">
        <v>5000</v>
      </c>
      <c r="C16" s="74"/>
      <c r="D16" s="74"/>
    </row>
    <row r="17" spans="1:4" ht="12">
      <c r="A17" s="73" t="s">
        <v>81</v>
      </c>
      <c r="B17" s="74">
        <v>11912.04</v>
      </c>
      <c r="C17" s="74"/>
      <c r="D17" s="74"/>
    </row>
    <row r="18" spans="1:4" ht="12">
      <c r="A18" s="73" t="s">
        <v>82</v>
      </c>
      <c r="B18" s="74">
        <v>5592.65</v>
      </c>
      <c r="C18" s="74"/>
      <c r="D18" s="74"/>
    </row>
    <row r="19" spans="1:4" ht="12">
      <c r="A19" s="73" t="s">
        <v>83</v>
      </c>
      <c r="B19" s="74">
        <v>36299</v>
      </c>
      <c r="C19" s="74"/>
      <c r="D19" s="74"/>
    </row>
    <row r="20" spans="1:4" ht="12">
      <c r="A20" s="73" t="s">
        <v>84</v>
      </c>
      <c r="B20" s="74">
        <v>85275</v>
      </c>
      <c r="C20" s="74"/>
      <c r="D20" s="74"/>
    </row>
    <row r="21" spans="1:4" ht="12">
      <c r="A21" s="73" t="s">
        <v>85</v>
      </c>
      <c r="B21" s="74">
        <v>2500</v>
      </c>
      <c r="C21" s="74"/>
      <c r="D21" s="74"/>
    </row>
    <row r="22" spans="1:4" ht="12">
      <c r="A22" s="73" t="s">
        <v>86</v>
      </c>
      <c r="B22" s="74">
        <v>36877.5</v>
      </c>
      <c r="C22" s="74"/>
      <c r="D22" s="74"/>
    </row>
    <row r="23" spans="1:4" ht="12">
      <c r="A23" s="73" t="s">
        <v>87</v>
      </c>
      <c r="B23" s="74">
        <v>10000</v>
      </c>
      <c r="C23" s="74"/>
      <c r="D23" s="74"/>
    </row>
    <row r="24" spans="1:4" ht="12">
      <c r="A24" s="77" t="s">
        <v>88</v>
      </c>
      <c r="B24" s="74">
        <v>8000</v>
      </c>
      <c r="C24" s="74"/>
      <c r="D24" s="74"/>
    </row>
    <row r="25" spans="1:4" ht="12">
      <c r="A25" s="73" t="s">
        <v>89</v>
      </c>
      <c r="B25" s="74">
        <v>1597.61</v>
      </c>
      <c r="C25" s="74"/>
      <c r="D25" s="74"/>
    </row>
    <row r="26" spans="1:4" ht="12">
      <c r="A26" s="73" t="s">
        <v>90</v>
      </c>
      <c r="B26" s="74">
        <v>299.7</v>
      </c>
      <c r="C26" s="74"/>
      <c r="D26" s="74"/>
    </row>
    <row r="27" spans="1:4" ht="12">
      <c r="A27" s="97" t="s">
        <v>91</v>
      </c>
      <c r="B27" s="98">
        <f>SUM(B15:B26)</f>
        <v>224296.44</v>
      </c>
      <c r="C27" s="98">
        <v>229600</v>
      </c>
      <c r="D27" s="98">
        <v>235000</v>
      </c>
    </row>
    <row r="28" spans="1:4" ht="12">
      <c r="A28" s="73" t="s">
        <v>92</v>
      </c>
      <c r="B28" s="74">
        <v>22062.63</v>
      </c>
      <c r="C28" s="74"/>
      <c r="D28" s="74"/>
    </row>
    <row r="29" spans="1:4" ht="12">
      <c r="A29" s="73" t="s">
        <v>93</v>
      </c>
      <c r="B29" s="74">
        <v>1573.9</v>
      </c>
      <c r="C29" s="74"/>
      <c r="D29" s="74"/>
    </row>
    <row r="30" spans="1:4" ht="12">
      <c r="A30" s="73" t="s">
        <v>94</v>
      </c>
      <c r="B30" s="74">
        <v>5000</v>
      </c>
      <c r="C30" s="74"/>
      <c r="D30" s="74"/>
    </row>
    <row r="31" spans="1:4" ht="12">
      <c r="A31" s="78" t="s">
        <v>95</v>
      </c>
      <c r="B31" s="74">
        <v>35000</v>
      </c>
      <c r="C31" s="74"/>
      <c r="D31" s="74"/>
    </row>
    <row r="32" spans="1:4" ht="12">
      <c r="A32" s="73" t="s">
        <v>96</v>
      </c>
      <c r="B32" s="74">
        <v>16500</v>
      </c>
      <c r="C32" s="74"/>
      <c r="D32" s="74"/>
    </row>
    <row r="33" spans="1:4" ht="12">
      <c r="A33" s="73" t="s">
        <v>97</v>
      </c>
      <c r="B33" s="74">
        <v>16732.5</v>
      </c>
      <c r="C33" s="74"/>
      <c r="D33" s="74"/>
    </row>
    <row r="34" spans="1:4" ht="12">
      <c r="A34" s="73" t="s">
        <v>98</v>
      </c>
      <c r="B34" s="74">
        <v>12832.52</v>
      </c>
      <c r="C34" s="74"/>
      <c r="D34" s="74"/>
    </row>
    <row r="35" spans="1:4" ht="12">
      <c r="A35" s="73" t="s">
        <v>99</v>
      </c>
      <c r="B35" s="74">
        <v>3000</v>
      </c>
      <c r="C35" s="74"/>
      <c r="D35" s="74"/>
    </row>
    <row r="36" spans="1:4" ht="12">
      <c r="A36" s="73" t="s">
        <v>100</v>
      </c>
      <c r="B36" s="74">
        <v>1100</v>
      </c>
      <c r="C36" s="74"/>
      <c r="D36" s="74"/>
    </row>
    <row r="37" spans="1:4" ht="12">
      <c r="A37" s="73" t="s">
        <v>101</v>
      </c>
      <c r="B37" s="74">
        <v>0</v>
      </c>
      <c r="C37" s="74"/>
      <c r="D37" s="74"/>
    </row>
    <row r="38" spans="1:4" ht="12">
      <c r="A38" s="73" t="s">
        <v>102</v>
      </c>
      <c r="B38" s="74">
        <v>1000</v>
      </c>
      <c r="C38" s="74"/>
      <c r="D38" s="74"/>
    </row>
    <row r="39" spans="1:4" ht="12">
      <c r="A39" s="73" t="s">
        <v>103</v>
      </c>
      <c r="B39" s="74">
        <v>6500</v>
      </c>
      <c r="C39" s="74"/>
      <c r="D39" s="74"/>
    </row>
    <row r="40" spans="1:4" ht="12">
      <c r="A40" s="73" t="s">
        <v>104</v>
      </c>
      <c r="B40" s="74">
        <v>585.84</v>
      </c>
      <c r="C40" s="74"/>
      <c r="D40" s="74"/>
    </row>
    <row r="41" spans="1:4" ht="12">
      <c r="A41" s="73" t="s">
        <v>105</v>
      </c>
      <c r="B41" s="74">
        <v>1812.5</v>
      </c>
      <c r="C41" s="74"/>
      <c r="D41" s="74"/>
    </row>
    <row r="42" spans="1:4" ht="12">
      <c r="A42" s="73" t="s">
        <v>106</v>
      </c>
      <c r="B42" s="74">
        <v>10500</v>
      </c>
      <c r="C42" s="74"/>
      <c r="D42" s="74"/>
    </row>
    <row r="43" spans="1:4" ht="12">
      <c r="A43" s="73" t="s">
        <v>107</v>
      </c>
      <c r="B43" s="74">
        <v>1000</v>
      </c>
      <c r="C43" s="74"/>
      <c r="D43" s="74"/>
    </row>
    <row r="44" spans="1:4" ht="12">
      <c r="A44" s="97" t="s">
        <v>108</v>
      </c>
      <c r="B44" s="98">
        <f>SUM(B28:B43)</f>
        <v>135199.89</v>
      </c>
      <c r="C44" s="98">
        <v>138400</v>
      </c>
      <c r="D44" s="98">
        <v>141600</v>
      </c>
    </row>
    <row r="45" spans="1:4" ht="12">
      <c r="A45" s="73" t="s">
        <v>109</v>
      </c>
      <c r="B45" s="74">
        <v>2000</v>
      </c>
      <c r="C45" s="74"/>
      <c r="D45" s="74"/>
    </row>
    <row r="46" spans="1:4" ht="12">
      <c r="A46" s="73" t="s">
        <v>110</v>
      </c>
      <c r="B46" s="74">
        <v>1050</v>
      </c>
      <c r="C46" s="74"/>
      <c r="D46" s="74"/>
    </row>
    <row r="47" spans="1:4" ht="12">
      <c r="A47" s="73" t="s">
        <v>111</v>
      </c>
      <c r="B47" s="74">
        <v>0</v>
      </c>
      <c r="C47" s="74"/>
      <c r="D47" s="74"/>
    </row>
    <row r="48" spans="1:4" ht="12">
      <c r="A48" s="73" t="s">
        <v>112</v>
      </c>
      <c r="B48" s="74">
        <v>400</v>
      </c>
      <c r="C48" s="74"/>
      <c r="D48" s="74"/>
    </row>
    <row r="49" spans="1:4" ht="12">
      <c r="A49" s="97" t="s">
        <v>113</v>
      </c>
      <c r="B49" s="98">
        <f>SUM(B45:B48)</f>
        <v>3450</v>
      </c>
      <c r="C49" s="98">
        <v>3500</v>
      </c>
      <c r="D49" s="98">
        <v>3500</v>
      </c>
    </row>
    <row r="50" spans="1:4" ht="12">
      <c r="A50" s="73" t="s">
        <v>114</v>
      </c>
      <c r="B50" s="74">
        <v>250</v>
      </c>
      <c r="C50" s="74"/>
      <c r="D50" s="74"/>
    </row>
    <row r="51" spans="1:4" ht="12">
      <c r="A51" s="73" t="s">
        <v>115</v>
      </c>
      <c r="B51" s="74">
        <v>668.75</v>
      </c>
      <c r="C51" s="74"/>
      <c r="D51" s="74"/>
    </row>
    <row r="52" spans="1:4" ht="12">
      <c r="A52" s="97" t="s">
        <v>116</v>
      </c>
      <c r="B52" s="98">
        <f>SUM(B50:B51)</f>
        <v>918.75</v>
      </c>
      <c r="C52" s="98">
        <v>1000</v>
      </c>
      <c r="D52" s="98">
        <v>1000</v>
      </c>
    </row>
    <row r="53" spans="1:4" ht="24.75">
      <c r="A53" s="79" t="s">
        <v>187</v>
      </c>
      <c r="B53" s="70">
        <f>SUM(B54)</f>
        <v>111700</v>
      </c>
      <c r="C53" s="70">
        <f>SUM(C54)</f>
        <v>114300</v>
      </c>
      <c r="D53" s="70">
        <f>SUM(D54)</f>
        <v>117100</v>
      </c>
    </row>
    <row r="54" spans="1:4" ht="24.75">
      <c r="A54" s="71" t="s">
        <v>117</v>
      </c>
      <c r="B54" s="80">
        <f>SUM(B60+B62+B65)</f>
        <v>111700</v>
      </c>
      <c r="C54" s="80">
        <f>SUM(C60+C62+C65)</f>
        <v>114300</v>
      </c>
      <c r="D54" s="80">
        <f>SUM(D60+D62+D65)</f>
        <v>117100</v>
      </c>
    </row>
    <row r="55" spans="1:4" ht="12">
      <c r="A55" s="35" t="s">
        <v>118</v>
      </c>
      <c r="B55" s="74">
        <v>15000</v>
      </c>
      <c r="C55" s="74"/>
      <c r="D55" s="74"/>
    </row>
    <row r="56" spans="1:4" ht="12">
      <c r="A56" s="35" t="s">
        <v>119</v>
      </c>
      <c r="B56" s="74">
        <v>10000</v>
      </c>
      <c r="C56" s="74"/>
      <c r="D56" s="74"/>
    </row>
    <row r="57" spans="1:4" ht="12">
      <c r="A57" s="73" t="s">
        <v>120</v>
      </c>
      <c r="B57" s="74">
        <v>0</v>
      </c>
      <c r="C57" s="74"/>
      <c r="D57" s="74"/>
    </row>
    <row r="58" spans="1:4" ht="12">
      <c r="A58" s="73" t="s">
        <v>121</v>
      </c>
      <c r="B58" s="74">
        <v>10000</v>
      </c>
      <c r="C58" s="74"/>
      <c r="D58" s="74"/>
    </row>
    <row r="59" spans="1:4" ht="12">
      <c r="A59" s="73" t="s">
        <v>122</v>
      </c>
      <c r="B59" s="74">
        <v>43000</v>
      </c>
      <c r="C59" s="74"/>
      <c r="D59" s="74"/>
    </row>
    <row r="60" spans="1:4" ht="12">
      <c r="A60" s="97" t="s">
        <v>123</v>
      </c>
      <c r="B60" s="98">
        <f>SUM(B55:B59)</f>
        <v>78000</v>
      </c>
      <c r="C60" s="98">
        <v>79800</v>
      </c>
      <c r="D60" s="98">
        <v>81700</v>
      </c>
    </row>
    <row r="61" spans="1:4" ht="12">
      <c r="A61" s="99" t="s">
        <v>124</v>
      </c>
      <c r="B61" s="100">
        <v>2500</v>
      </c>
      <c r="C61" s="100"/>
      <c r="D61" s="100"/>
    </row>
    <row r="62" spans="1:4" ht="12">
      <c r="A62" s="97" t="s">
        <v>125</v>
      </c>
      <c r="B62" s="98">
        <f>SUM(B61)</f>
        <v>2500</v>
      </c>
      <c r="C62" s="98">
        <v>2600</v>
      </c>
      <c r="D62" s="98">
        <v>2700</v>
      </c>
    </row>
    <row r="63" spans="1:4" ht="24.75">
      <c r="A63" s="71" t="s">
        <v>126</v>
      </c>
      <c r="B63" s="80">
        <f>SUM(B65)</f>
        <v>31200</v>
      </c>
      <c r="C63" s="80">
        <f>SUM(C65)</f>
        <v>31900</v>
      </c>
      <c r="D63" s="80">
        <f>SUM(D65)</f>
        <v>32700</v>
      </c>
    </row>
    <row r="64" spans="1:4" ht="12">
      <c r="A64" s="81" t="s">
        <v>127</v>
      </c>
      <c r="B64" s="82">
        <v>31200</v>
      </c>
      <c r="C64" s="82"/>
      <c r="D64" s="82"/>
    </row>
    <row r="65" spans="1:4" ht="12">
      <c r="A65" s="97" t="s">
        <v>128</v>
      </c>
      <c r="B65" s="98">
        <f>SUM(B64)</f>
        <v>31200</v>
      </c>
      <c r="C65" s="98">
        <v>31900</v>
      </c>
      <c r="D65" s="98">
        <v>32700</v>
      </c>
    </row>
    <row r="66" spans="1:4" ht="24.75">
      <c r="A66" s="83" t="s">
        <v>129</v>
      </c>
      <c r="B66" s="66">
        <f>SUM(B68+B79+B87+B108+B121+B124+B131+B150+B154+B173)</f>
        <v>7370024.68</v>
      </c>
      <c r="C66" s="66">
        <f>SUM(C68+C79+C87+C108+C121+C124+C131+C150+C154+C173)</f>
        <v>7371394.68</v>
      </c>
      <c r="D66" s="66">
        <f>SUM(D68+D79+D87+D108+D121+D124+D131+D150+D154+D173)</f>
        <v>7372794.68</v>
      </c>
    </row>
    <row r="67" spans="1:4" ht="24.75">
      <c r="A67" s="79" t="s">
        <v>130</v>
      </c>
      <c r="B67" s="70">
        <f>SUM(B68+B79+B87+B108+B121+B124+B131)</f>
        <v>7243305.649999999</v>
      </c>
      <c r="C67" s="70">
        <f>SUM(C68+C79+C87+C108+C121+C124+C131)</f>
        <v>7244625.649999999</v>
      </c>
      <c r="D67" s="70">
        <f>SUM(D68+D79+D87+D108+D121+D124+D131)</f>
        <v>7245925.649999999</v>
      </c>
    </row>
    <row r="68" spans="1:4" ht="37.5">
      <c r="A68" s="71" t="s">
        <v>131</v>
      </c>
      <c r="B68" s="80">
        <f>SUM(B73+B78)</f>
        <v>53680</v>
      </c>
      <c r="C68" s="80">
        <f>SUM(C73+C78)</f>
        <v>55000</v>
      </c>
      <c r="D68" s="80">
        <f>SUM(D73+D78)</f>
        <v>56300</v>
      </c>
    </row>
    <row r="69" spans="1:4" ht="12">
      <c r="A69" s="73" t="s">
        <v>132</v>
      </c>
      <c r="B69" s="74">
        <v>2500</v>
      </c>
      <c r="C69" s="74"/>
      <c r="D69" s="74"/>
    </row>
    <row r="70" spans="1:4" ht="12">
      <c r="A70" s="73" t="s">
        <v>83</v>
      </c>
      <c r="B70" s="74">
        <v>15800</v>
      </c>
      <c r="C70" s="74"/>
      <c r="D70" s="74"/>
    </row>
    <row r="71" spans="1:4" ht="12">
      <c r="A71" s="73" t="s">
        <v>84</v>
      </c>
      <c r="B71" s="74">
        <v>10000</v>
      </c>
      <c r="C71" s="74"/>
      <c r="D71" s="74"/>
    </row>
    <row r="72" spans="1:4" ht="12">
      <c r="A72" s="73" t="s">
        <v>86</v>
      </c>
      <c r="B72" s="74">
        <v>12580</v>
      </c>
      <c r="C72" s="74"/>
      <c r="D72" s="74"/>
    </row>
    <row r="73" spans="1:4" ht="12">
      <c r="A73" s="97" t="s">
        <v>91</v>
      </c>
      <c r="B73" s="98">
        <f>SUM(B69:B72)</f>
        <v>40880</v>
      </c>
      <c r="C73" s="98">
        <v>41900</v>
      </c>
      <c r="D73" s="98">
        <v>42900</v>
      </c>
    </row>
    <row r="74" spans="1:4" ht="24.75">
      <c r="A74" s="78" t="s">
        <v>133</v>
      </c>
      <c r="B74" s="74">
        <v>2500</v>
      </c>
      <c r="C74" s="74"/>
      <c r="D74" s="74"/>
    </row>
    <row r="75" spans="1:4" ht="12">
      <c r="A75" s="73" t="s">
        <v>97</v>
      </c>
      <c r="B75" s="74">
        <v>1000</v>
      </c>
      <c r="C75" s="74"/>
      <c r="D75" s="74"/>
    </row>
    <row r="76" spans="1:4" ht="12">
      <c r="A76" s="73" t="s">
        <v>98</v>
      </c>
      <c r="B76" s="74">
        <v>8100</v>
      </c>
      <c r="C76" s="74"/>
      <c r="D76" s="74"/>
    </row>
    <row r="77" spans="1:4" ht="12">
      <c r="A77" s="73" t="s">
        <v>134</v>
      </c>
      <c r="B77" s="74">
        <v>1200</v>
      </c>
      <c r="C77" s="74"/>
      <c r="D77" s="74"/>
    </row>
    <row r="78" spans="1:4" ht="12">
      <c r="A78" s="97" t="s">
        <v>108</v>
      </c>
      <c r="B78" s="98">
        <f>SUM(B74:B77)</f>
        <v>12800</v>
      </c>
      <c r="C78" s="98">
        <v>13100</v>
      </c>
      <c r="D78" s="98">
        <v>13400</v>
      </c>
    </row>
    <row r="79" spans="1:4" ht="24.75">
      <c r="A79" s="71" t="s">
        <v>28</v>
      </c>
      <c r="B79" s="80">
        <f>SUM(B81+B84+B86)</f>
        <v>5661</v>
      </c>
      <c r="C79" s="80">
        <f>SUM(C81+C84+C86)</f>
        <v>5661</v>
      </c>
      <c r="D79" s="80">
        <f>SUM(D81+D84+D86)</f>
        <v>5661</v>
      </c>
    </row>
    <row r="80" spans="1:4" ht="12">
      <c r="A80" s="73" t="s">
        <v>76</v>
      </c>
      <c r="B80" s="74">
        <v>0</v>
      </c>
      <c r="C80" s="74">
        <v>0</v>
      </c>
      <c r="D80" s="74">
        <v>0</v>
      </c>
    </row>
    <row r="81" spans="1:4" ht="12">
      <c r="A81" s="97" t="s">
        <v>78</v>
      </c>
      <c r="B81" s="98">
        <f>SUM(B80)</f>
        <v>0</v>
      </c>
      <c r="C81" s="98">
        <f>SUM(C80)</f>
        <v>0</v>
      </c>
      <c r="D81" s="98">
        <f>SUM(D80)</f>
        <v>0</v>
      </c>
    </row>
    <row r="82" spans="1:4" ht="12">
      <c r="A82" s="73" t="s">
        <v>79</v>
      </c>
      <c r="B82" s="74">
        <v>3050</v>
      </c>
      <c r="C82" s="74"/>
      <c r="D82" s="74"/>
    </row>
    <row r="83" spans="1:4" ht="12">
      <c r="A83" s="73" t="s">
        <v>89</v>
      </c>
      <c r="B83" s="74">
        <v>2611</v>
      </c>
      <c r="C83" s="74"/>
      <c r="D83" s="74"/>
    </row>
    <row r="84" spans="1:4" ht="12">
      <c r="A84" s="97" t="s">
        <v>91</v>
      </c>
      <c r="B84" s="98">
        <f>SUM(B82:B83)</f>
        <v>5661</v>
      </c>
      <c r="C84" s="98">
        <v>5661</v>
      </c>
      <c r="D84" s="98">
        <v>5661</v>
      </c>
    </row>
    <row r="85" spans="1:4" ht="12">
      <c r="A85" s="73" t="s">
        <v>135</v>
      </c>
      <c r="B85" s="74">
        <v>0</v>
      </c>
      <c r="C85" s="74">
        <v>0</v>
      </c>
      <c r="D85" s="74">
        <v>0</v>
      </c>
    </row>
    <row r="86" spans="1:4" ht="12">
      <c r="A86" s="97" t="s">
        <v>108</v>
      </c>
      <c r="B86" s="98">
        <f>SUM(B85)</f>
        <v>0</v>
      </c>
      <c r="C86" s="98">
        <f>SUM(C85)</f>
        <v>0</v>
      </c>
      <c r="D86" s="98">
        <f>SUM(D85)</f>
        <v>0</v>
      </c>
    </row>
    <row r="87" spans="1:4" ht="24.75">
      <c r="A87" s="71" t="s">
        <v>136</v>
      </c>
      <c r="B87" s="80">
        <f>SUM(B90+B97+B101+B105+B107)</f>
        <v>279030.63</v>
      </c>
      <c r="C87" s="80">
        <f>SUM(C90+C97+C101+C105+C107)</f>
        <v>279030.63</v>
      </c>
      <c r="D87" s="80">
        <f>SUM(D90+D97+D101+D105+D107)</f>
        <v>279030.63</v>
      </c>
    </row>
    <row r="88" spans="1:4" ht="12">
      <c r="A88" s="73" t="s">
        <v>73</v>
      </c>
      <c r="B88" s="74">
        <v>85</v>
      </c>
      <c r="C88" s="74"/>
      <c r="D88" s="74"/>
    </row>
    <row r="89" spans="1:4" ht="12">
      <c r="A89" s="73" t="s">
        <v>75</v>
      </c>
      <c r="B89" s="74">
        <v>308.32</v>
      </c>
      <c r="C89" s="74"/>
      <c r="D89" s="74"/>
    </row>
    <row r="90" spans="1:4" ht="12">
      <c r="A90" s="97" t="s">
        <v>78</v>
      </c>
      <c r="B90" s="98">
        <f>SUM(B88:B89)</f>
        <v>393.32</v>
      </c>
      <c r="C90" s="98">
        <v>393.32</v>
      </c>
      <c r="D90" s="98">
        <v>393.32</v>
      </c>
    </row>
    <row r="91" spans="1:4" ht="12">
      <c r="A91" s="73" t="s">
        <v>79</v>
      </c>
      <c r="B91" s="74">
        <v>0</v>
      </c>
      <c r="C91" s="74"/>
      <c r="D91" s="74"/>
    </row>
    <row r="92" spans="1:4" ht="12">
      <c r="A92" s="73" t="s">
        <v>81</v>
      </c>
      <c r="B92" s="74">
        <v>6200</v>
      </c>
      <c r="C92" s="74"/>
      <c r="D92" s="74"/>
    </row>
    <row r="93" spans="1:4" ht="12">
      <c r="A93" s="73" t="s">
        <v>82</v>
      </c>
      <c r="B93" s="74">
        <v>3000</v>
      </c>
      <c r="C93" s="74"/>
      <c r="D93" s="74"/>
    </row>
    <row r="94" spans="1:4" ht="12">
      <c r="A94" s="73" t="s">
        <v>137</v>
      </c>
      <c r="B94" s="74">
        <v>233330</v>
      </c>
      <c r="C94" s="74"/>
      <c r="D94" s="74"/>
    </row>
    <row r="95" spans="1:4" ht="12">
      <c r="A95" s="73" t="s">
        <v>89</v>
      </c>
      <c r="B95" s="74">
        <v>9407.31</v>
      </c>
      <c r="C95" s="74"/>
      <c r="D95" s="74"/>
    </row>
    <row r="96" spans="1:4" ht="12">
      <c r="A96" s="73" t="s">
        <v>90</v>
      </c>
      <c r="B96" s="74">
        <v>1000</v>
      </c>
      <c r="C96" s="74"/>
      <c r="D96" s="74"/>
    </row>
    <row r="97" spans="1:4" ht="12">
      <c r="A97" s="97" t="s">
        <v>91</v>
      </c>
      <c r="B97" s="98">
        <f>SUM(B91:B96)</f>
        <v>252937.31</v>
      </c>
      <c r="C97" s="98">
        <v>252937.31</v>
      </c>
      <c r="D97" s="98">
        <v>252937.31</v>
      </c>
    </row>
    <row r="98" spans="1:4" ht="12">
      <c r="A98" s="73" t="s">
        <v>102</v>
      </c>
      <c r="B98" s="74">
        <v>1800</v>
      </c>
      <c r="C98" s="74"/>
      <c r="D98" s="74"/>
    </row>
    <row r="99" spans="1:4" ht="12">
      <c r="A99" s="73" t="s">
        <v>103</v>
      </c>
      <c r="B99" s="74">
        <v>8000</v>
      </c>
      <c r="C99" s="74"/>
      <c r="D99" s="74"/>
    </row>
    <row r="100" spans="1:4" ht="12">
      <c r="A100" s="73" t="s">
        <v>106</v>
      </c>
      <c r="B100" s="74">
        <v>5800</v>
      </c>
      <c r="C100" s="74"/>
      <c r="D100" s="74"/>
    </row>
    <row r="101" spans="1:4" ht="12">
      <c r="A101" s="97" t="s">
        <v>108</v>
      </c>
      <c r="B101" s="98">
        <f>SUM(B98:B100)</f>
        <v>15600</v>
      </c>
      <c r="C101" s="98">
        <v>15600</v>
      </c>
      <c r="D101" s="98">
        <v>15600</v>
      </c>
    </row>
    <row r="102" spans="1:4" ht="12">
      <c r="A102" s="73" t="s">
        <v>110</v>
      </c>
      <c r="B102" s="74">
        <v>100</v>
      </c>
      <c r="C102" s="74"/>
      <c r="D102" s="74"/>
    </row>
    <row r="103" spans="1:4" ht="12">
      <c r="A103" s="73" t="s">
        <v>138</v>
      </c>
      <c r="B103" s="74">
        <v>0</v>
      </c>
      <c r="C103" s="74"/>
      <c r="D103" s="74"/>
    </row>
    <row r="104" spans="1:4" ht="12">
      <c r="A104" s="84" t="s">
        <v>112</v>
      </c>
      <c r="B104" s="74">
        <v>10000</v>
      </c>
      <c r="C104" s="74"/>
      <c r="D104" s="74"/>
    </row>
    <row r="105" spans="1:4" ht="12">
      <c r="A105" s="97" t="s">
        <v>113</v>
      </c>
      <c r="B105" s="98">
        <f>SUM(B102:B104)</f>
        <v>10100</v>
      </c>
      <c r="C105" s="98">
        <v>10100</v>
      </c>
      <c r="D105" s="98">
        <v>10100</v>
      </c>
    </row>
    <row r="106" spans="1:4" ht="12">
      <c r="A106" s="73" t="s">
        <v>139</v>
      </c>
      <c r="B106" s="74">
        <v>0</v>
      </c>
      <c r="C106" s="74"/>
      <c r="D106" s="74"/>
    </row>
    <row r="107" spans="1:4" ht="12">
      <c r="A107" s="97" t="s">
        <v>123</v>
      </c>
      <c r="B107" s="98">
        <f>SUM(B106)</f>
        <v>0</v>
      </c>
      <c r="C107" s="98"/>
      <c r="D107" s="98"/>
    </row>
    <row r="108" spans="1:4" ht="24.75">
      <c r="A108" s="71" t="s">
        <v>140</v>
      </c>
      <c r="B108" s="80">
        <f>SUM(B110+B112+B114+B116+B118+B120)</f>
        <v>157382.87</v>
      </c>
      <c r="C108" s="80">
        <f>SUM(C110+C112+C114+C116+C118+C120)</f>
        <v>157382.87</v>
      </c>
      <c r="D108" s="80">
        <f>SUM(D110+D112+D114+D116+D118+D120)</f>
        <v>157382.87</v>
      </c>
    </row>
    <row r="109" spans="1:4" ht="12">
      <c r="A109" s="35" t="s">
        <v>73</v>
      </c>
      <c r="B109" s="74">
        <v>408</v>
      </c>
      <c r="C109" s="74"/>
      <c r="D109" s="74"/>
    </row>
    <row r="110" spans="1:4" ht="12">
      <c r="A110" s="101" t="s">
        <v>78</v>
      </c>
      <c r="B110" s="102">
        <f>SUM(B109)</f>
        <v>408</v>
      </c>
      <c r="C110" s="102">
        <v>408</v>
      </c>
      <c r="D110" s="102">
        <v>408</v>
      </c>
    </row>
    <row r="111" spans="1:4" ht="12">
      <c r="A111" s="35" t="s">
        <v>89</v>
      </c>
      <c r="B111" s="74">
        <v>15000</v>
      </c>
      <c r="C111" s="74"/>
      <c r="D111" s="74"/>
    </row>
    <row r="112" spans="1:4" ht="12">
      <c r="A112" s="101" t="s">
        <v>91</v>
      </c>
      <c r="B112" s="98">
        <f>SUM(B111)</f>
        <v>15000</v>
      </c>
      <c r="C112" s="98">
        <v>15000</v>
      </c>
      <c r="D112" s="98">
        <v>15000</v>
      </c>
    </row>
    <row r="113" spans="1:4" ht="12">
      <c r="A113" s="35" t="s">
        <v>141</v>
      </c>
      <c r="B113" s="74">
        <v>42000</v>
      </c>
      <c r="C113" s="74"/>
      <c r="D113" s="74"/>
    </row>
    <row r="114" spans="1:4" ht="12">
      <c r="A114" s="101" t="s">
        <v>108</v>
      </c>
      <c r="B114" s="102">
        <f>SUM(B113)</f>
        <v>42000</v>
      </c>
      <c r="C114" s="102">
        <v>42000</v>
      </c>
      <c r="D114" s="102">
        <v>42000</v>
      </c>
    </row>
    <row r="115" spans="1:4" ht="12">
      <c r="A115" s="35" t="s">
        <v>142</v>
      </c>
      <c r="B115" s="74">
        <v>7704.6</v>
      </c>
      <c r="C115" s="74"/>
      <c r="D115" s="74"/>
    </row>
    <row r="116" spans="1:4" ht="12">
      <c r="A116" s="101" t="s">
        <v>143</v>
      </c>
      <c r="B116" s="102">
        <f>SUM(B115)</f>
        <v>7704.6</v>
      </c>
      <c r="C116" s="102">
        <v>7704.6</v>
      </c>
      <c r="D116" s="102">
        <v>7704.6</v>
      </c>
    </row>
    <row r="117" spans="1:4" ht="12">
      <c r="A117" s="35" t="s">
        <v>112</v>
      </c>
      <c r="B117" s="74">
        <v>10000</v>
      </c>
      <c r="C117" s="74"/>
      <c r="D117" s="74"/>
    </row>
    <row r="118" spans="1:4" ht="12">
      <c r="A118" s="101" t="s">
        <v>113</v>
      </c>
      <c r="B118" s="102">
        <f>SUM(B117)</f>
        <v>10000</v>
      </c>
      <c r="C118" s="102">
        <v>10000</v>
      </c>
      <c r="D118" s="102">
        <v>10000</v>
      </c>
    </row>
    <row r="119" spans="1:4" ht="12">
      <c r="A119" s="85" t="s">
        <v>144</v>
      </c>
      <c r="B119" s="82">
        <v>82270.27</v>
      </c>
      <c r="C119" s="82"/>
      <c r="D119" s="82"/>
    </row>
    <row r="120" spans="1:4" ht="24.75">
      <c r="A120" s="103" t="s">
        <v>145</v>
      </c>
      <c r="B120" s="98">
        <f>SUM(B119)</f>
        <v>82270.27</v>
      </c>
      <c r="C120" s="98">
        <v>82270.27</v>
      </c>
      <c r="D120" s="98">
        <v>82270.27</v>
      </c>
    </row>
    <row r="121" spans="1:4" ht="12">
      <c r="A121" s="86" t="s">
        <v>146</v>
      </c>
      <c r="B121" s="80">
        <f>SUM(B123)</f>
        <v>128321</v>
      </c>
      <c r="C121" s="80">
        <f>SUM(C123)</f>
        <v>128321</v>
      </c>
      <c r="D121" s="80">
        <f>SUM(D123)</f>
        <v>128321</v>
      </c>
    </row>
    <row r="122" spans="1:4" ht="12">
      <c r="A122" s="81" t="s">
        <v>147</v>
      </c>
      <c r="B122" s="82">
        <v>128321</v>
      </c>
      <c r="C122" s="82"/>
      <c r="D122" s="82"/>
    </row>
    <row r="123" spans="1:4" ht="24.75">
      <c r="A123" s="104" t="s">
        <v>148</v>
      </c>
      <c r="B123" s="98">
        <f>SUM(B122)</f>
        <v>128321</v>
      </c>
      <c r="C123" s="98">
        <v>128321</v>
      </c>
      <c r="D123" s="98">
        <v>128321</v>
      </c>
    </row>
    <row r="124" spans="1:4" ht="12">
      <c r="A124" s="87" t="s">
        <v>46</v>
      </c>
      <c r="B124" s="88">
        <f>SUM(B126+B128+B130)</f>
        <v>17294</v>
      </c>
      <c r="C124" s="88">
        <f>SUM(C126+C128+C130)</f>
        <v>17294</v>
      </c>
      <c r="D124" s="88">
        <f>SUM(D126+D128+D130)</f>
        <v>17294</v>
      </c>
    </row>
    <row r="125" spans="1:4" ht="12">
      <c r="A125" s="89" t="s">
        <v>73</v>
      </c>
      <c r="B125" s="74">
        <v>11390</v>
      </c>
      <c r="C125" s="74"/>
      <c r="D125" s="74"/>
    </row>
    <row r="126" spans="1:4" ht="12">
      <c r="A126" s="101" t="s">
        <v>78</v>
      </c>
      <c r="B126" s="102">
        <f>SUM(B125)</f>
        <v>11390</v>
      </c>
      <c r="C126" s="102">
        <v>11390</v>
      </c>
      <c r="D126" s="102">
        <v>11390</v>
      </c>
    </row>
    <row r="127" spans="1:4" ht="12">
      <c r="A127" s="35" t="s">
        <v>89</v>
      </c>
      <c r="B127" s="74">
        <v>3528</v>
      </c>
      <c r="C127" s="74"/>
      <c r="D127" s="74"/>
    </row>
    <row r="128" spans="1:4" ht="12">
      <c r="A128" s="101" t="s">
        <v>91</v>
      </c>
      <c r="B128" s="102">
        <f>SUM(B127)</f>
        <v>3528</v>
      </c>
      <c r="C128" s="102">
        <v>3528</v>
      </c>
      <c r="D128" s="102">
        <v>3528</v>
      </c>
    </row>
    <row r="129" spans="1:4" ht="12">
      <c r="A129" s="35" t="s">
        <v>112</v>
      </c>
      <c r="B129" s="74">
        <v>2376</v>
      </c>
      <c r="C129" s="74"/>
      <c r="D129" s="74"/>
    </row>
    <row r="130" spans="1:4" ht="12">
      <c r="A130" s="101" t="s">
        <v>113</v>
      </c>
      <c r="B130" s="102">
        <f>SUM(B129)</f>
        <v>2376</v>
      </c>
      <c r="C130" s="102">
        <v>2376</v>
      </c>
      <c r="D130" s="102">
        <v>2376</v>
      </c>
    </row>
    <row r="131" spans="1:4" ht="12">
      <c r="A131" s="87" t="s">
        <v>49</v>
      </c>
      <c r="B131" s="88">
        <f>SUM(B133+B140+B144+B146+B148)</f>
        <v>6601936.149999999</v>
      </c>
      <c r="C131" s="88">
        <f>SUM(C133+C140+C144+C146+C148)</f>
        <v>6601936.149999999</v>
      </c>
      <c r="D131" s="88">
        <f>SUM(D133+D140+D144+D146+D148)</f>
        <v>6601936.149999999</v>
      </c>
    </row>
    <row r="132" spans="1:4" ht="12">
      <c r="A132" s="35" t="s">
        <v>149</v>
      </c>
      <c r="B132" s="74">
        <v>5247303.31</v>
      </c>
      <c r="C132" s="74"/>
      <c r="D132" s="74"/>
    </row>
    <row r="133" spans="1:4" ht="12">
      <c r="A133" s="101" t="s">
        <v>150</v>
      </c>
      <c r="B133" s="102">
        <f>SUM(B132)</f>
        <v>5247303.31</v>
      </c>
      <c r="C133" s="102">
        <v>5247303.31</v>
      </c>
      <c r="D133" s="102">
        <v>5247303.31</v>
      </c>
    </row>
    <row r="134" spans="1:4" ht="12">
      <c r="A134" s="35" t="s">
        <v>151</v>
      </c>
      <c r="B134" s="74">
        <v>29687.23</v>
      </c>
      <c r="C134" s="74"/>
      <c r="D134" s="74"/>
    </row>
    <row r="135" spans="1:4" ht="12">
      <c r="A135" s="35" t="s">
        <v>152</v>
      </c>
      <c r="B135" s="74">
        <v>21000</v>
      </c>
      <c r="C135" s="74"/>
      <c r="D135" s="74"/>
    </row>
    <row r="136" spans="1:4" ht="12">
      <c r="A136" s="35" t="s">
        <v>153</v>
      </c>
      <c r="B136" s="74">
        <v>11305.49</v>
      </c>
      <c r="C136" s="74"/>
      <c r="D136" s="74"/>
    </row>
    <row r="137" spans="1:4" ht="12">
      <c r="A137" s="35" t="s">
        <v>154</v>
      </c>
      <c r="B137" s="74">
        <v>12267.88</v>
      </c>
      <c r="C137" s="74"/>
      <c r="D137" s="74"/>
    </row>
    <row r="138" spans="1:4" ht="12">
      <c r="A138" s="35" t="s">
        <v>155</v>
      </c>
      <c r="B138" s="74">
        <v>62500</v>
      </c>
      <c r="C138" s="74"/>
      <c r="D138" s="74"/>
    </row>
    <row r="139" spans="1:4" ht="12">
      <c r="A139" s="35" t="s">
        <v>156</v>
      </c>
      <c r="B139" s="74">
        <v>62500</v>
      </c>
      <c r="C139" s="74"/>
      <c r="D139" s="74"/>
    </row>
    <row r="140" spans="1:4" ht="12">
      <c r="A140" s="101" t="s">
        <v>157</v>
      </c>
      <c r="B140" s="102">
        <f>SUM(B134:B139)</f>
        <v>199260.59999999998</v>
      </c>
      <c r="C140" s="102">
        <v>199260.6</v>
      </c>
      <c r="D140" s="102">
        <v>199260.6</v>
      </c>
    </row>
    <row r="141" spans="1:4" ht="12">
      <c r="A141" s="59" t="s">
        <v>158</v>
      </c>
      <c r="B141" s="74">
        <v>849115.36</v>
      </c>
      <c r="C141" s="74"/>
      <c r="D141" s="74"/>
    </row>
    <row r="142" spans="1:4" ht="12">
      <c r="A142" s="35" t="s">
        <v>159</v>
      </c>
      <c r="B142" s="74">
        <v>0</v>
      </c>
      <c r="C142" s="74"/>
      <c r="D142" s="74"/>
    </row>
    <row r="143" spans="1:4" ht="12">
      <c r="A143" s="35" t="s">
        <v>160</v>
      </c>
      <c r="B143" s="74">
        <v>0</v>
      </c>
      <c r="C143" s="74"/>
      <c r="D143" s="74"/>
    </row>
    <row r="144" spans="1:4" ht="12">
      <c r="A144" s="101" t="s">
        <v>161</v>
      </c>
      <c r="B144" s="102">
        <f>SUM(B141:B143)</f>
        <v>849115.36</v>
      </c>
      <c r="C144" s="102">
        <v>849115.36</v>
      </c>
      <c r="D144" s="102">
        <v>849115.36</v>
      </c>
    </row>
    <row r="145" spans="1:4" ht="12">
      <c r="A145" s="35" t="s">
        <v>162</v>
      </c>
      <c r="B145" s="74">
        <v>279443</v>
      </c>
      <c r="C145" s="74"/>
      <c r="D145" s="74"/>
    </row>
    <row r="146" spans="1:4" ht="12">
      <c r="A146" s="101" t="s">
        <v>78</v>
      </c>
      <c r="B146" s="102">
        <f>SUM(B145)</f>
        <v>279443</v>
      </c>
      <c r="C146" s="102">
        <v>279443</v>
      </c>
      <c r="D146" s="102">
        <v>279443</v>
      </c>
    </row>
    <row r="147" spans="1:4" ht="12">
      <c r="A147" s="35" t="s">
        <v>163</v>
      </c>
      <c r="B147" s="74">
        <v>26813.88</v>
      </c>
      <c r="C147" s="74"/>
      <c r="D147" s="74"/>
    </row>
    <row r="148" spans="1:4" ht="12">
      <c r="A148" s="101" t="s">
        <v>113</v>
      </c>
      <c r="B148" s="102">
        <f>SUM(B147)</f>
        <v>26813.88</v>
      </c>
      <c r="C148" s="102">
        <v>26813.88</v>
      </c>
      <c r="D148" s="102">
        <v>26813.88</v>
      </c>
    </row>
    <row r="149" spans="1:4" ht="12">
      <c r="A149" s="90" t="s">
        <v>164</v>
      </c>
      <c r="B149" s="70">
        <f>SUM(B150)</f>
        <v>0</v>
      </c>
      <c r="C149" s="70">
        <f>SUM(C150)</f>
        <v>0</v>
      </c>
      <c r="D149" s="70">
        <f>SUM(D150)</f>
        <v>0</v>
      </c>
    </row>
    <row r="150" spans="1:4" ht="24.75">
      <c r="A150" s="71" t="s">
        <v>165</v>
      </c>
      <c r="B150" s="88">
        <f>SUM(B152)</f>
        <v>0</v>
      </c>
      <c r="C150" s="88">
        <f>SUM(C152)</f>
        <v>0</v>
      </c>
      <c r="D150" s="88">
        <f>SUM(D152)</f>
        <v>0</v>
      </c>
    </row>
    <row r="151" spans="1:4" ht="12">
      <c r="A151" s="35" t="s">
        <v>166</v>
      </c>
      <c r="B151" s="74">
        <v>0</v>
      </c>
      <c r="C151" s="74"/>
      <c r="D151" s="74"/>
    </row>
    <row r="152" spans="1:4" ht="24.75">
      <c r="A152" s="105" t="s">
        <v>148</v>
      </c>
      <c r="B152" s="102">
        <f>SUM(B151)</f>
        <v>0</v>
      </c>
      <c r="C152" s="102">
        <f>SUM(C151)</f>
        <v>0</v>
      </c>
      <c r="D152" s="102">
        <f>SUM(D151)</f>
        <v>0</v>
      </c>
    </row>
    <row r="153" spans="1:4" ht="12">
      <c r="A153" s="79" t="s">
        <v>167</v>
      </c>
      <c r="B153" s="70">
        <f>SUM(B154)</f>
        <v>123869.03</v>
      </c>
      <c r="C153" s="70">
        <f>SUM(C154)</f>
        <v>123869.03</v>
      </c>
      <c r="D153" s="70">
        <f>SUM(D154)</f>
        <v>123869.03</v>
      </c>
    </row>
    <row r="154" spans="1:4" ht="24.75">
      <c r="A154" s="71" t="s">
        <v>168</v>
      </c>
      <c r="B154" s="88">
        <f>SUM(B156+B160+B165+B168+B171)</f>
        <v>123869.03</v>
      </c>
      <c r="C154" s="88">
        <f>SUM(C156+C160+C165+C168+C171)</f>
        <v>123869.03</v>
      </c>
      <c r="D154" s="88">
        <f>SUM(D156+D160+D165+D168+D171)</f>
        <v>123869.03</v>
      </c>
    </row>
    <row r="155" spans="1:4" ht="12">
      <c r="A155" s="35" t="s">
        <v>149</v>
      </c>
      <c r="B155" s="74">
        <v>93653.53</v>
      </c>
      <c r="C155" s="74"/>
      <c r="D155" s="74"/>
    </row>
    <row r="156" spans="1:4" ht="12">
      <c r="A156" s="101" t="s">
        <v>150</v>
      </c>
      <c r="B156" s="102">
        <f>SUM(B155)</f>
        <v>93653.53</v>
      </c>
      <c r="C156" s="102">
        <v>93653.53</v>
      </c>
      <c r="D156" s="102">
        <v>93653.53</v>
      </c>
    </row>
    <row r="157" spans="1:4" ht="12">
      <c r="A157" s="35" t="s">
        <v>158</v>
      </c>
      <c r="B157" s="74">
        <v>15455.5</v>
      </c>
      <c r="C157" s="74"/>
      <c r="D157" s="74"/>
    </row>
    <row r="158" spans="1:4" ht="12">
      <c r="A158" s="35" t="s">
        <v>159</v>
      </c>
      <c r="B158" s="74">
        <v>0</v>
      </c>
      <c r="C158" s="74"/>
      <c r="D158" s="74"/>
    </row>
    <row r="159" spans="1:4" ht="12">
      <c r="A159" s="84" t="s">
        <v>160</v>
      </c>
      <c r="B159" s="74">
        <v>0</v>
      </c>
      <c r="C159" s="74"/>
      <c r="D159" s="74"/>
    </row>
    <row r="160" spans="1:4" ht="12">
      <c r="A160" s="101" t="s">
        <v>161</v>
      </c>
      <c r="B160" s="102">
        <f>SUM(B157:B159)</f>
        <v>15455.5</v>
      </c>
      <c r="C160" s="102">
        <v>15455.5</v>
      </c>
      <c r="D160" s="102">
        <v>15455.5</v>
      </c>
    </row>
    <row r="161" spans="1:4" ht="12">
      <c r="A161" s="35" t="s">
        <v>73</v>
      </c>
      <c r="B161" s="74">
        <v>510</v>
      </c>
      <c r="C161" s="74"/>
      <c r="D161" s="74"/>
    </row>
    <row r="162" spans="1:4" ht="12">
      <c r="A162" s="35" t="s">
        <v>75</v>
      </c>
      <c r="B162" s="74">
        <v>300</v>
      </c>
      <c r="C162" s="74"/>
      <c r="D162" s="74"/>
    </row>
    <row r="163" spans="1:4" ht="12">
      <c r="A163" s="35" t="s">
        <v>162</v>
      </c>
      <c r="B163" s="74">
        <v>7400</v>
      </c>
      <c r="C163" s="74"/>
      <c r="D163" s="74"/>
    </row>
    <row r="164" spans="1:4" ht="12">
      <c r="A164" s="35" t="s">
        <v>76</v>
      </c>
      <c r="B164" s="74">
        <v>50</v>
      </c>
      <c r="C164" s="74"/>
      <c r="D164" s="74"/>
    </row>
    <row r="165" spans="1:4" ht="12">
      <c r="A165" s="101" t="s">
        <v>78</v>
      </c>
      <c r="B165" s="102">
        <f>SUM(B161:B164)</f>
        <v>8260</v>
      </c>
      <c r="C165" s="102">
        <v>8260</v>
      </c>
      <c r="D165" s="102">
        <v>8260</v>
      </c>
    </row>
    <row r="166" spans="1:4" ht="12">
      <c r="A166" s="35" t="s">
        <v>79</v>
      </c>
      <c r="B166" s="74">
        <v>2100</v>
      </c>
      <c r="C166" s="74"/>
      <c r="D166" s="74"/>
    </row>
    <row r="167" spans="1:4" ht="12">
      <c r="A167" s="35" t="s">
        <v>169</v>
      </c>
      <c r="B167" s="74">
        <v>3700</v>
      </c>
      <c r="C167" s="74"/>
      <c r="D167" s="74"/>
    </row>
    <row r="168" spans="1:4" ht="12">
      <c r="A168" s="101" t="s">
        <v>91</v>
      </c>
      <c r="B168" s="102">
        <f>SUM(B166:B167)</f>
        <v>5800</v>
      </c>
      <c r="C168" s="102">
        <v>5800</v>
      </c>
      <c r="D168" s="102">
        <v>5800</v>
      </c>
    </row>
    <row r="169" spans="1:4" ht="12">
      <c r="A169" s="35" t="s">
        <v>102</v>
      </c>
      <c r="B169" s="74">
        <v>0</v>
      </c>
      <c r="C169" s="74"/>
      <c r="D169" s="74"/>
    </row>
    <row r="170" spans="1:4" ht="12">
      <c r="A170" s="35" t="s">
        <v>170</v>
      </c>
      <c r="B170" s="74">
        <v>700</v>
      </c>
      <c r="C170" s="74"/>
      <c r="D170" s="74"/>
    </row>
    <row r="171" spans="1:4" ht="12">
      <c r="A171" s="101" t="s">
        <v>108</v>
      </c>
      <c r="B171" s="102">
        <f>SUM(B169:B170)</f>
        <v>700</v>
      </c>
      <c r="C171" s="102">
        <v>700</v>
      </c>
      <c r="D171" s="102">
        <v>700</v>
      </c>
    </row>
    <row r="172" spans="1:4" ht="24.75">
      <c r="A172" s="79" t="s">
        <v>171</v>
      </c>
      <c r="B172" s="70">
        <f>SUM(B173)</f>
        <v>2850</v>
      </c>
      <c r="C172" s="70">
        <f>SUM(C173)</f>
        <v>2900</v>
      </c>
      <c r="D172" s="70">
        <f>SUM(D173)</f>
        <v>3000</v>
      </c>
    </row>
    <row r="173" spans="1:4" ht="37.5">
      <c r="A173" s="71" t="s">
        <v>172</v>
      </c>
      <c r="B173" s="88">
        <f>SUM(B175)</f>
        <v>2850</v>
      </c>
      <c r="C173" s="88">
        <f>SUM(C175)</f>
        <v>2900</v>
      </c>
      <c r="D173" s="88">
        <f>SUM(D175)</f>
        <v>3000</v>
      </c>
    </row>
    <row r="174" spans="1:4" ht="12">
      <c r="A174" s="35" t="s">
        <v>106</v>
      </c>
      <c r="B174" s="74">
        <v>2850</v>
      </c>
      <c r="C174" s="74"/>
      <c r="D174" s="74"/>
    </row>
    <row r="175" spans="1:4" ht="12">
      <c r="A175" s="101" t="s">
        <v>108</v>
      </c>
      <c r="B175" s="102">
        <f>SUM(B174)</f>
        <v>2850</v>
      </c>
      <c r="C175" s="102">
        <v>2900</v>
      </c>
      <c r="D175" s="102">
        <v>3000</v>
      </c>
    </row>
    <row r="176" spans="1:4" ht="12">
      <c r="A176" s="91" t="s">
        <v>173</v>
      </c>
      <c r="B176" s="66">
        <f>SUM(B177+B202+B206)</f>
        <v>204731.51</v>
      </c>
      <c r="C176" s="66">
        <f>SUM(C177+C202+C206)</f>
        <v>204741.02000000002</v>
      </c>
      <c r="D176" s="66">
        <f>SUM(D177+D202+D206)</f>
        <v>15682.68</v>
      </c>
    </row>
    <row r="177" spans="1:4" ht="12">
      <c r="A177" s="90" t="s">
        <v>174</v>
      </c>
      <c r="B177" s="70">
        <f>SUM(B178+B186+B194)</f>
        <v>189048.83000000002</v>
      </c>
      <c r="C177" s="70">
        <f>SUM(C178+C186+C194)</f>
        <v>189058.34000000003</v>
      </c>
      <c r="D177" s="70">
        <f>SUM(D178+D186+D194)</f>
        <v>0</v>
      </c>
    </row>
    <row r="178" spans="1:4" ht="24.75">
      <c r="A178" s="71" t="s">
        <v>175</v>
      </c>
      <c r="B178" s="88">
        <f>SUM(B180+B182+B185)</f>
        <v>1890.49</v>
      </c>
      <c r="C178" s="88">
        <f>SUM(C180+C182+C185)</f>
        <v>1900</v>
      </c>
      <c r="D178" s="88">
        <f>SUM(D180+D182+D185)</f>
        <v>0</v>
      </c>
    </row>
    <row r="179" spans="1:4" ht="12">
      <c r="A179" s="35" t="s">
        <v>149</v>
      </c>
      <c r="B179" s="74">
        <v>1478.24</v>
      </c>
      <c r="C179" s="74"/>
      <c r="D179" s="74"/>
    </row>
    <row r="180" spans="1:4" ht="12">
      <c r="A180" s="101" t="s">
        <v>150</v>
      </c>
      <c r="B180" s="102">
        <f>SUM(B179)</f>
        <v>1478.24</v>
      </c>
      <c r="C180" s="102">
        <v>1500</v>
      </c>
      <c r="D180" s="102">
        <v>0</v>
      </c>
    </row>
    <row r="181" spans="1:4" ht="12">
      <c r="A181" s="35" t="s">
        <v>158</v>
      </c>
      <c r="B181" s="74">
        <v>254.26</v>
      </c>
      <c r="C181" s="74"/>
      <c r="D181" s="74"/>
    </row>
    <row r="182" spans="1:4" ht="12">
      <c r="A182" s="101" t="s">
        <v>161</v>
      </c>
      <c r="B182" s="102">
        <f>SUM(B181)</f>
        <v>254.26</v>
      </c>
      <c r="C182" s="102">
        <v>300</v>
      </c>
      <c r="D182" s="102">
        <v>0</v>
      </c>
    </row>
    <row r="183" spans="1:4" ht="12">
      <c r="A183" s="35" t="s">
        <v>73</v>
      </c>
      <c r="B183" s="74">
        <v>19.55</v>
      </c>
      <c r="C183" s="74"/>
      <c r="D183" s="74"/>
    </row>
    <row r="184" spans="1:4" ht="12">
      <c r="A184" s="89" t="s">
        <v>162</v>
      </c>
      <c r="B184" s="74">
        <v>138.44</v>
      </c>
      <c r="C184" s="74"/>
      <c r="D184" s="74"/>
    </row>
    <row r="185" spans="1:4" ht="12">
      <c r="A185" s="101" t="s">
        <v>78</v>
      </c>
      <c r="B185" s="102">
        <f>SUM(B183:B184)</f>
        <v>157.99</v>
      </c>
      <c r="C185" s="102">
        <v>100</v>
      </c>
      <c r="D185" s="102">
        <v>0</v>
      </c>
    </row>
    <row r="186" spans="1:4" ht="24.75">
      <c r="A186" s="71" t="s">
        <v>176</v>
      </c>
      <c r="B186" s="88">
        <f>SUM(B188+B190+B193)</f>
        <v>7561.95</v>
      </c>
      <c r="C186" s="88">
        <f>SUM(C188+C190+C193)</f>
        <v>7561.95</v>
      </c>
      <c r="D186" s="88">
        <f>SUM(D188+D190+D193)</f>
        <v>0</v>
      </c>
    </row>
    <row r="187" spans="1:4" ht="12">
      <c r="A187" s="35" t="s">
        <v>149</v>
      </c>
      <c r="B187" s="74">
        <v>5912.97</v>
      </c>
      <c r="C187" s="74"/>
      <c r="D187" s="74"/>
    </row>
    <row r="188" spans="1:4" ht="12">
      <c r="A188" s="101" t="s">
        <v>150</v>
      </c>
      <c r="B188" s="102">
        <f>SUM(B187)</f>
        <v>5912.97</v>
      </c>
      <c r="C188" s="102">
        <v>5912.97</v>
      </c>
      <c r="D188" s="102">
        <v>0</v>
      </c>
    </row>
    <row r="189" spans="1:4" ht="12">
      <c r="A189" s="35" t="s">
        <v>158</v>
      </c>
      <c r="B189" s="74">
        <v>1017.03</v>
      </c>
      <c r="C189" s="74"/>
      <c r="D189" s="74"/>
    </row>
    <row r="190" spans="1:4" ht="12">
      <c r="A190" s="101" t="s">
        <v>161</v>
      </c>
      <c r="B190" s="102">
        <f>SUM(B189)</f>
        <v>1017.03</v>
      </c>
      <c r="C190" s="102">
        <v>1017.03</v>
      </c>
      <c r="D190" s="102">
        <v>0</v>
      </c>
    </row>
    <row r="191" spans="1:4" ht="12">
      <c r="A191" s="35" t="s">
        <v>73</v>
      </c>
      <c r="B191" s="74">
        <v>78.2</v>
      </c>
      <c r="C191" s="74"/>
      <c r="D191" s="74"/>
    </row>
    <row r="192" spans="1:4" ht="12">
      <c r="A192" s="89" t="s">
        <v>162</v>
      </c>
      <c r="B192" s="74">
        <v>553.75</v>
      </c>
      <c r="C192" s="74"/>
      <c r="D192" s="74"/>
    </row>
    <row r="193" spans="1:4" ht="12">
      <c r="A193" s="101" t="s">
        <v>78</v>
      </c>
      <c r="B193" s="102">
        <f>SUM(B191:B192)</f>
        <v>631.95</v>
      </c>
      <c r="C193" s="102">
        <v>631.95</v>
      </c>
      <c r="D193" s="102">
        <v>0</v>
      </c>
    </row>
    <row r="194" spans="1:4" ht="24.75">
      <c r="A194" s="71" t="s">
        <v>177</v>
      </c>
      <c r="B194" s="88">
        <f>SUM(B196+B198+B201)</f>
        <v>179596.39</v>
      </c>
      <c r="C194" s="88">
        <f>SUM(C196+C198+C201)</f>
        <v>179596.39</v>
      </c>
      <c r="D194" s="88">
        <f>SUM(D196+D198+D201)</f>
        <v>0</v>
      </c>
    </row>
    <row r="195" spans="1:4" ht="12">
      <c r="A195" s="35" t="s">
        <v>149</v>
      </c>
      <c r="B195" s="74">
        <v>140433.04</v>
      </c>
      <c r="C195" s="74"/>
      <c r="D195" s="74"/>
    </row>
    <row r="196" spans="1:4" ht="12">
      <c r="A196" s="97" t="s">
        <v>150</v>
      </c>
      <c r="B196" s="98">
        <f>SUM(B195)</f>
        <v>140433.04</v>
      </c>
      <c r="C196" s="98">
        <v>140433.04</v>
      </c>
      <c r="D196" s="98">
        <v>0</v>
      </c>
    </row>
    <row r="197" spans="1:4" ht="12">
      <c r="A197" s="73" t="s">
        <v>158</v>
      </c>
      <c r="B197" s="74">
        <v>24154.49</v>
      </c>
      <c r="C197" s="74"/>
      <c r="D197" s="74"/>
    </row>
    <row r="198" spans="1:4" ht="12">
      <c r="A198" s="97" t="s">
        <v>161</v>
      </c>
      <c r="B198" s="98">
        <f>SUM(B197)</f>
        <v>24154.49</v>
      </c>
      <c r="C198" s="98">
        <v>24154.49</v>
      </c>
      <c r="D198" s="98">
        <v>0</v>
      </c>
    </row>
    <row r="199" spans="1:4" ht="12">
      <c r="A199" s="73" t="s">
        <v>73</v>
      </c>
      <c r="B199" s="74">
        <v>1857.25</v>
      </c>
      <c r="C199" s="74"/>
      <c r="D199" s="74"/>
    </row>
    <row r="200" spans="1:4" ht="12">
      <c r="A200" s="81" t="s">
        <v>162</v>
      </c>
      <c r="B200" s="82">
        <v>13151.61</v>
      </c>
      <c r="C200" s="82"/>
      <c r="D200" s="82"/>
    </row>
    <row r="201" spans="1:4" ht="12">
      <c r="A201" s="97" t="s">
        <v>78</v>
      </c>
      <c r="B201" s="98">
        <f>SUM(B199:B200)</f>
        <v>15008.86</v>
      </c>
      <c r="C201" s="98">
        <v>15008.86</v>
      </c>
      <c r="D201" s="98">
        <v>0</v>
      </c>
    </row>
    <row r="202" spans="1:4" ht="12">
      <c r="A202" s="90" t="s">
        <v>178</v>
      </c>
      <c r="B202" s="70">
        <f>SUM(B203)</f>
        <v>0</v>
      </c>
      <c r="C202" s="70">
        <f>SUM(C203)</f>
        <v>0</v>
      </c>
      <c r="D202" s="70">
        <f>SUM(D203)</f>
        <v>0</v>
      </c>
    </row>
    <row r="203" spans="1:4" ht="24.75">
      <c r="A203" s="71" t="s">
        <v>179</v>
      </c>
      <c r="B203" s="80">
        <f>SUM(B205)</f>
        <v>0</v>
      </c>
      <c r="C203" s="80">
        <f>SUM(C205)</f>
        <v>0</v>
      </c>
      <c r="D203" s="80">
        <f>SUM(D205)</f>
        <v>0</v>
      </c>
    </row>
    <row r="204" spans="1:4" ht="12">
      <c r="A204" s="73" t="s">
        <v>137</v>
      </c>
      <c r="B204" s="74">
        <v>0</v>
      </c>
      <c r="C204" s="74"/>
      <c r="D204" s="74"/>
    </row>
    <row r="205" spans="1:4" ht="12">
      <c r="A205" s="97" t="s">
        <v>91</v>
      </c>
      <c r="B205" s="98">
        <f>SUM(B204)</f>
        <v>0</v>
      </c>
      <c r="C205" s="98">
        <f>SUM(C204)</f>
        <v>0</v>
      </c>
      <c r="D205" s="98">
        <f>SUM(D204)</f>
        <v>0</v>
      </c>
    </row>
    <row r="206" spans="1:4" ht="12">
      <c r="A206" s="90" t="s">
        <v>180</v>
      </c>
      <c r="B206" s="70">
        <f>SUM(B207)</f>
        <v>15682.68</v>
      </c>
      <c r="C206" s="70">
        <f>SUM(C207)</f>
        <v>15682.68</v>
      </c>
      <c r="D206" s="70">
        <f>SUM(D207)</f>
        <v>15682.68</v>
      </c>
    </row>
    <row r="207" spans="1:4" ht="24.75">
      <c r="A207" s="71" t="s">
        <v>65</v>
      </c>
      <c r="B207" s="80">
        <f>SUM(B209)</f>
        <v>15682.68</v>
      </c>
      <c r="C207" s="80">
        <f>SUM(C209)</f>
        <v>15682.68</v>
      </c>
      <c r="D207" s="80">
        <f>SUM(D209)</f>
        <v>15682.68</v>
      </c>
    </row>
    <row r="208" spans="1:4" ht="12">
      <c r="A208" s="73" t="s">
        <v>137</v>
      </c>
      <c r="B208" s="74">
        <v>15682.68</v>
      </c>
      <c r="C208" s="74"/>
      <c r="D208" s="74"/>
    </row>
    <row r="209" spans="1:4" ht="12">
      <c r="A209" s="97" t="s">
        <v>91</v>
      </c>
      <c r="B209" s="98">
        <f>SUM(B208)</f>
        <v>15682.68</v>
      </c>
      <c r="C209" s="98">
        <v>15682.68</v>
      </c>
      <c r="D209" s="98">
        <v>15682.68</v>
      </c>
    </row>
    <row r="210" spans="1:4" ht="12">
      <c r="A210" s="91" t="s">
        <v>173</v>
      </c>
      <c r="B210" s="66"/>
      <c r="C210" s="66"/>
      <c r="D210" s="66"/>
    </row>
    <row r="211" spans="1:4" ht="12">
      <c r="A211" s="90" t="s">
        <v>181</v>
      </c>
      <c r="B211" s="70">
        <f>SUM(B212+B220+B228)</f>
        <v>0</v>
      </c>
      <c r="C211" s="70">
        <f>SUM(C212+C220+C228)</f>
        <v>0</v>
      </c>
      <c r="D211" s="70">
        <f>SUM(D212+D220+D228)</f>
        <v>0</v>
      </c>
    </row>
    <row r="212" spans="1:4" ht="24.75">
      <c r="A212" s="71" t="s">
        <v>182</v>
      </c>
      <c r="B212" s="72">
        <f>F221</f>
        <v>0</v>
      </c>
      <c r="C212" s="72">
        <f>SUM(C214+C216+C219)</f>
        <v>0</v>
      </c>
      <c r="D212" s="72">
        <f>SUM(D214+D216+D219)</f>
        <v>0</v>
      </c>
    </row>
    <row r="213" spans="1:4" ht="12">
      <c r="A213" s="73" t="s">
        <v>149</v>
      </c>
      <c r="B213" s="92">
        <v>0</v>
      </c>
      <c r="C213" s="92"/>
      <c r="D213" s="92"/>
    </row>
    <row r="214" spans="1:4" ht="12">
      <c r="A214" s="97" t="s">
        <v>150</v>
      </c>
      <c r="B214" s="106">
        <f>SUM(B213)</f>
        <v>0</v>
      </c>
      <c r="C214" s="106">
        <f>SUM(C213)</f>
        <v>0</v>
      </c>
      <c r="D214" s="106">
        <f>SUM(D213)</f>
        <v>0</v>
      </c>
    </row>
    <row r="215" spans="1:4" ht="12">
      <c r="A215" s="73" t="s">
        <v>158</v>
      </c>
      <c r="B215" s="92">
        <v>0</v>
      </c>
      <c r="C215" s="92"/>
      <c r="D215" s="92"/>
    </row>
    <row r="216" spans="1:4" ht="12">
      <c r="A216" s="97" t="s">
        <v>161</v>
      </c>
      <c r="B216" s="106">
        <f>SUM(B215)</f>
        <v>0</v>
      </c>
      <c r="C216" s="106">
        <f>SUM(C215)</f>
        <v>0</v>
      </c>
      <c r="D216" s="106">
        <f>SUM(D215)</f>
        <v>0</v>
      </c>
    </row>
    <row r="217" spans="1:4" ht="12">
      <c r="A217" s="73" t="s">
        <v>73</v>
      </c>
      <c r="B217" s="92">
        <v>0</v>
      </c>
      <c r="C217" s="92"/>
      <c r="D217" s="92"/>
    </row>
    <row r="218" spans="1:4" ht="12">
      <c r="A218" s="107" t="s">
        <v>162</v>
      </c>
      <c r="B218" s="108">
        <v>0</v>
      </c>
      <c r="C218" s="108"/>
      <c r="D218" s="108"/>
    </row>
    <row r="219" spans="1:4" ht="12">
      <c r="A219" s="97" t="s">
        <v>78</v>
      </c>
      <c r="B219" s="106">
        <f>SUM(B217:B218)</f>
        <v>0</v>
      </c>
      <c r="C219" s="106">
        <f>SUM(C217:C218)</f>
        <v>0</v>
      </c>
      <c r="D219" s="106">
        <f>SUM(D217:D218)</f>
        <v>0</v>
      </c>
    </row>
    <row r="220" spans="1:4" ht="24.75">
      <c r="A220" s="71" t="s">
        <v>62</v>
      </c>
      <c r="B220" s="72">
        <f>SUM(B222+B224+B227)</f>
        <v>0</v>
      </c>
      <c r="C220" s="72">
        <f>SUM(C222+C224+C227)</f>
        <v>0</v>
      </c>
      <c r="D220" s="72">
        <f>SUM(D222+D224+D227)</f>
        <v>0</v>
      </c>
    </row>
    <row r="221" spans="1:4" ht="12">
      <c r="A221" s="73" t="s">
        <v>149</v>
      </c>
      <c r="B221" s="92">
        <v>0</v>
      </c>
      <c r="C221" s="92"/>
      <c r="D221" s="92"/>
    </row>
    <row r="222" spans="1:4" ht="12">
      <c r="A222" s="97" t="s">
        <v>150</v>
      </c>
      <c r="B222" s="106">
        <f>SUM(B221)</f>
        <v>0</v>
      </c>
      <c r="C222" s="106">
        <f>SUM(C221)</f>
        <v>0</v>
      </c>
      <c r="D222" s="106">
        <f>SUM(D221)</f>
        <v>0</v>
      </c>
    </row>
    <row r="223" spans="1:4" ht="12">
      <c r="A223" s="73" t="s">
        <v>158</v>
      </c>
      <c r="B223" s="92">
        <v>0</v>
      </c>
      <c r="C223" s="92"/>
      <c r="D223" s="92"/>
    </row>
    <row r="224" spans="1:4" ht="12">
      <c r="A224" s="97" t="s">
        <v>161</v>
      </c>
      <c r="B224" s="106">
        <f>SUM(B223)</f>
        <v>0</v>
      </c>
      <c r="C224" s="106">
        <f>SUM(C223)</f>
        <v>0</v>
      </c>
      <c r="D224" s="106">
        <f>SUM(D223)</f>
        <v>0</v>
      </c>
    </row>
    <row r="225" spans="1:4" ht="12">
      <c r="A225" s="73" t="s">
        <v>73</v>
      </c>
      <c r="B225" s="92">
        <v>0</v>
      </c>
      <c r="C225" s="92"/>
      <c r="D225" s="92"/>
    </row>
    <row r="226" spans="1:4" ht="12">
      <c r="A226" s="81" t="s">
        <v>162</v>
      </c>
      <c r="B226" s="93">
        <v>0</v>
      </c>
      <c r="C226" s="93"/>
      <c r="D226" s="93"/>
    </row>
    <row r="227" spans="1:4" ht="12">
      <c r="A227" s="97" t="s">
        <v>78</v>
      </c>
      <c r="B227" s="106">
        <f>SUM(B225:B226)</f>
        <v>0</v>
      </c>
      <c r="C227" s="106">
        <f>SUM(C225:C226)</f>
        <v>0</v>
      </c>
      <c r="D227" s="106">
        <f>SUM(D225:D226)</f>
        <v>0</v>
      </c>
    </row>
    <row r="228" spans="1:4" ht="24.75">
      <c r="A228" s="71" t="s">
        <v>63</v>
      </c>
      <c r="B228" s="72">
        <f>SUM(B230+B232+B235)</f>
        <v>0</v>
      </c>
      <c r="C228" s="72">
        <f>SUM(C230+C232+C235)</f>
        <v>0</v>
      </c>
      <c r="D228" s="72">
        <f>SUM(D230+D232+D235)</f>
        <v>0</v>
      </c>
    </row>
    <row r="229" spans="1:4" ht="12">
      <c r="A229" s="73" t="s">
        <v>149</v>
      </c>
      <c r="B229" s="92">
        <v>0</v>
      </c>
      <c r="C229" s="92"/>
      <c r="D229" s="92"/>
    </row>
    <row r="230" spans="1:4" ht="12">
      <c r="A230" s="97" t="s">
        <v>150</v>
      </c>
      <c r="B230" s="106">
        <f>SUM(B229)</f>
        <v>0</v>
      </c>
      <c r="C230" s="106">
        <f>SUM(C229)</f>
        <v>0</v>
      </c>
      <c r="D230" s="106">
        <f>SUM(D229)</f>
        <v>0</v>
      </c>
    </row>
    <row r="231" spans="1:4" ht="12">
      <c r="A231" s="73" t="s">
        <v>158</v>
      </c>
      <c r="B231" s="92">
        <v>0</v>
      </c>
      <c r="C231" s="92"/>
      <c r="D231" s="92"/>
    </row>
    <row r="232" spans="1:4" ht="12">
      <c r="A232" s="97" t="s">
        <v>161</v>
      </c>
      <c r="B232" s="106">
        <f>SUM(B231)</f>
        <v>0</v>
      </c>
      <c r="C232" s="106">
        <f>SUM(C231)</f>
        <v>0</v>
      </c>
      <c r="D232" s="106">
        <f>SUM(D231)</f>
        <v>0</v>
      </c>
    </row>
    <row r="233" spans="1:4" ht="12">
      <c r="A233" s="73" t="s">
        <v>73</v>
      </c>
      <c r="B233" s="92">
        <v>0</v>
      </c>
      <c r="C233" s="92"/>
      <c r="D233" s="92"/>
    </row>
    <row r="234" spans="1:4" ht="12">
      <c r="A234" s="81" t="s">
        <v>162</v>
      </c>
      <c r="B234" s="93">
        <v>0</v>
      </c>
      <c r="C234" s="93"/>
      <c r="D234" s="93"/>
    </row>
    <row r="235" spans="1:4" ht="12">
      <c r="A235" s="97" t="s">
        <v>78</v>
      </c>
      <c r="B235" s="106">
        <f>SUM(B233:B234)</f>
        <v>0</v>
      </c>
      <c r="C235" s="106">
        <f>SUM(C233:C234)</f>
        <v>0</v>
      </c>
      <c r="D235" s="106">
        <f>SUM(D233:D234)</f>
        <v>0</v>
      </c>
    </row>
    <row r="236" spans="1:4" ht="12">
      <c r="A236" s="90" t="s">
        <v>183</v>
      </c>
      <c r="B236" s="94">
        <f>SUM(B237)</f>
        <v>118450</v>
      </c>
      <c r="C236" s="94">
        <f>SUM(C237)</f>
        <v>0</v>
      </c>
      <c r="D236" s="94">
        <f>SUM(D237)</f>
        <v>0</v>
      </c>
    </row>
    <row r="237" spans="1:4" ht="24.75">
      <c r="A237" s="71" t="s">
        <v>64</v>
      </c>
      <c r="B237" s="72">
        <f>SUM(B239)</f>
        <v>118450</v>
      </c>
      <c r="C237" s="72">
        <f>SUM(C239)</f>
        <v>0</v>
      </c>
      <c r="D237" s="72">
        <f>SUM(D239)</f>
        <v>0</v>
      </c>
    </row>
    <row r="238" spans="1:4" ht="12">
      <c r="A238" s="73" t="s">
        <v>137</v>
      </c>
      <c r="B238" s="92">
        <v>118450</v>
      </c>
      <c r="C238" s="92"/>
      <c r="D238" s="92"/>
    </row>
    <row r="239" spans="1:4" ht="12">
      <c r="A239" s="97" t="s">
        <v>91</v>
      </c>
      <c r="B239" s="106">
        <f>SUM(B238)</f>
        <v>118450</v>
      </c>
      <c r="C239" s="106">
        <v>0</v>
      </c>
      <c r="D239" s="106">
        <v>0</v>
      </c>
    </row>
    <row r="240" spans="1:4" ht="12">
      <c r="A240" s="90" t="s">
        <v>184</v>
      </c>
      <c r="B240" s="70">
        <f>SUM(B241)</f>
        <v>0</v>
      </c>
      <c r="C240" s="70">
        <f>SUM(C241)</f>
        <v>0</v>
      </c>
      <c r="D240" s="70">
        <f>SUM(D241)</f>
        <v>0</v>
      </c>
    </row>
    <row r="241" spans="1:4" ht="24.75">
      <c r="A241" s="71" t="s">
        <v>65</v>
      </c>
      <c r="B241" s="80">
        <f>SUM(B243)</f>
        <v>0</v>
      </c>
      <c r="C241" s="80">
        <f>SUM(C243)</f>
        <v>0</v>
      </c>
      <c r="D241" s="80">
        <f>SUM(D243)</f>
        <v>0</v>
      </c>
    </row>
    <row r="242" spans="1:4" ht="12">
      <c r="A242" s="73" t="s">
        <v>137</v>
      </c>
      <c r="B242" s="74"/>
      <c r="C242" s="74"/>
      <c r="D242" s="74"/>
    </row>
    <row r="243" spans="1:4" ht="12">
      <c r="A243" s="75" t="s">
        <v>91</v>
      </c>
      <c r="B243" s="76">
        <f>SUM(B242)</f>
        <v>0</v>
      </c>
      <c r="C243" s="76"/>
      <c r="D243" s="76"/>
    </row>
    <row r="244" spans="1:4" ht="12">
      <c r="A244" s="95" t="s">
        <v>185</v>
      </c>
      <c r="B244" s="96">
        <f>SUM(B8+B54+B68+B79+B87+B108+B121+B124+B131+B150+B154+B173+B178+B186+B194+B203+B207+B212+B220+B228+B237+B241)</f>
        <v>8196729.27</v>
      </c>
      <c r="C244" s="96">
        <f>SUM(C8+C54+C68+C79+C87+C108+C121+C124+C131+C150+C154+C173+C178+C186+C194+C203+C207+C212+C220+C228+C237+C241)</f>
        <v>8091535.699999999</v>
      </c>
      <c r="D244" s="96">
        <f>SUM(D8+D54+D68+D79+D87+D108+D121+D124+D131+D150+D154+D173+D178+D186+D194+D203+D207+D212+D220+D228+D237+D241)</f>
        <v>7915977.359999999</v>
      </c>
    </row>
    <row r="245" spans="3:4" ht="12">
      <c r="C245" s="74"/>
      <c r="D245" s="74"/>
    </row>
    <row r="246" spans="1:4" ht="12">
      <c r="A246" s="35" t="s">
        <v>188</v>
      </c>
      <c r="D246" s="74"/>
    </row>
    <row r="247" spans="3:4" ht="12">
      <c r="C247" s="74" t="s">
        <v>191</v>
      </c>
      <c r="D247" s="74"/>
    </row>
    <row r="248" spans="1:4" ht="12">
      <c r="A248" s="35" t="s">
        <v>189</v>
      </c>
      <c r="C248" s="74" t="s">
        <v>192</v>
      </c>
      <c r="D248" s="74"/>
    </row>
    <row r="249" spans="1:4" ht="12">
      <c r="A249" s="35" t="s">
        <v>194</v>
      </c>
      <c r="C249" s="74"/>
      <c r="D249" s="74"/>
    </row>
    <row r="250" spans="3:4" ht="12">
      <c r="C250" s="74"/>
      <c r="D250" s="74"/>
    </row>
    <row r="251" spans="3:4" ht="12">
      <c r="C251" s="74"/>
      <c r="D251" s="74"/>
    </row>
    <row r="252" spans="3:4" ht="12">
      <c r="C252" s="74"/>
      <c r="D252" s="74"/>
    </row>
    <row r="253" spans="3:4" ht="12">
      <c r="C253" s="74"/>
      <c r="D253" s="74"/>
    </row>
    <row r="254" spans="3:4" ht="12">
      <c r="C254" s="74"/>
      <c r="D254" s="74"/>
    </row>
    <row r="255" spans="3:4" ht="12">
      <c r="C255" s="74"/>
      <c r="D255" s="74"/>
    </row>
    <row r="256" spans="3:4" ht="12">
      <c r="C256" s="74"/>
      <c r="D256" s="74"/>
    </row>
    <row r="257" spans="3:4" ht="12">
      <c r="C257" s="74"/>
      <c r="D257" s="74"/>
    </row>
    <row r="258" spans="3:4" ht="12">
      <c r="C258" s="74"/>
      <c r="D258" s="74"/>
    </row>
    <row r="259" spans="3:4" ht="12">
      <c r="C259" s="74"/>
      <c r="D259" s="74"/>
    </row>
    <row r="260" spans="3:4" ht="12">
      <c r="C260" s="74"/>
      <c r="D260" s="74"/>
    </row>
    <row r="261" spans="3:4" ht="12">
      <c r="C261" s="74"/>
      <c r="D261" s="74"/>
    </row>
    <row r="262" spans="3:4" ht="12">
      <c r="C262" s="74"/>
      <c r="D262" s="74"/>
    </row>
    <row r="263" spans="3:4" ht="12">
      <c r="C263" s="74"/>
      <c r="D263" s="74"/>
    </row>
    <row r="264" spans="3:4" ht="12">
      <c r="C264" s="74"/>
      <c r="D264" s="74"/>
    </row>
    <row r="265" spans="3:4" ht="12">
      <c r="C265" s="74"/>
      <c r="D265" s="74"/>
    </row>
    <row r="266" spans="3:4" ht="12">
      <c r="C266" s="74"/>
      <c r="D266" s="74"/>
    </row>
    <row r="267" spans="3:4" ht="12">
      <c r="C267" s="74"/>
      <c r="D267" s="74"/>
    </row>
    <row r="268" spans="3:4" ht="12">
      <c r="C268" s="74"/>
      <c r="D268" s="74"/>
    </row>
    <row r="269" spans="3:4" ht="12">
      <c r="C269" s="74"/>
      <c r="D269" s="74"/>
    </row>
    <row r="270" spans="3:4" ht="12">
      <c r="C270" s="74"/>
      <c r="D270" s="74"/>
    </row>
    <row r="271" spans="3:4" ht="12">
      <c r="C271" s="74"/>
      <c r="D271" s="74"/>
    </row>
    <row r="272" spans="3:4" ht="12">
      <c r="C272" s="74"/>
      <c r="D272" s="74"/>
    </row>
    <row r="273" spans="3:4" ht="12">
      <c r="C273" s="74"/>
      <c r="D273" s="74"/>
    </row>
    <row r="274" spans="3:4" ht="12">
      <c r="C274" s="74"/>
      <c r="D274" s="74"/>
    </row>
    <row r="275" spans="3:4" ht="12">
      <c r="C275" s="74"/>
      <c r="D275" s="74"/>
    </row>
    <row r="276" spans="3:4" ht="12">
      <c r="C276" s="74"/>
      <c r="D276" s="74"/>
    </row>
    <row r="277" spans="3:4" ht="12">
      <c r="C277" s="74"/>
      <c r="D277" s="74"/>
    </row>
    <row r="278" spans="3:4" ht="12">
      <c r="C278" s="74"/>
      <c r="D278" s="74"/>
    </row>
    <row r="279" spans="3:4" ht="12">
      <c r="C279" s="74"/>
      <c r="D279" s="74"/>
    </row>
    <row r="280" spans="3:4" ht="12">
      <c r="C280" s="74"/>
      <c r="D280" s="74"/>
    </row>
    <row r="281" spans="3:4" ht="12">
      <c r="C281" s="74"/>
      <c r="D281" s="74"/>
    </row>
    <row r="282" spans="3:4" ht="12">
      <c r="C282" s="74"/>
      <c r="D282" s="74"/>
    </row>
    <row r="283" spans="3:4" ht="12">
      <c r="C283" s="74"/>
      <c r="D283" s="74"/>
    </row>
    <row r="284" spans="3:4" ht="12">
      <c r="C284" s="74"/>
      <c r="D284" s="74"/>
    </row>
    <row r="285" spans="3:4" ht="12">
      <c r="C285" s="74"/>
      <c r="D285" s="74"/>
    </row>
    <row r="286" spans="3:4" ht="12">
      <c r="C286" s="74"/>
      <c r="D286" s="74"/>
    </row>
    <row r="287" spans="3:4" ht="12">
      <c r="C287" s="74"/>
      <c r="D287" s="74"/>
    </row>
    <row r="288" spans="3:4" ht="12">
      <c r="C288" s="74"/>
      <c r="D288" s="74"/>
    </row>
    <row r="289" spans="3:4" ht="12">
      <c r="C289" s="74"/>
      <c r="D289" s="74"/>
    </row>
    <row r="290" spans="3:4" ht="12">
      <c r="C290" s="74"/>
      <c r="D290" s="74"/>
    </row>
    <row r="291" spans="3:4" ht="12">
      <c r="C291" s="74"/>
      <c r="D291" s="74"/>
    </row>
    <row r="292" spans="3:4" ht="12">
      <c r="C292" s="74"/>
      <c r="D292" s="74"/>
    </row>
    <row r="293" spans="3:4" ht="12">
      <c r="C293" s="74"/>
      <c r="D293" s="74"/>
    </row>
    <row r="294" spans="3:4" ht="12">
      <c r="C294" s="74"/>
      <c r="D294" s="74"/>
    </row>
    <row r="295" spans="3:4" ht="12">
      <c r="C295" s="74"/>
      <c r="D295" s="74"/>
    </row>
    <row r="296" spans="3:4" ht="12">
      <c r="C296" s="74"/>
      <c r="D296" s="74"/>
    </row>
    <row r="297" spans="3:4" ht="12">
      <c r="C297" s="74"/>
      <c r="D297" s="74"/>
    </row>
    <row r="298" spans="3:4" ht="12">
      <c r="C298" s="74"/>
      <c r="D298" s="74"/>
    </row>
    <row r="299" spans="3:4" ht="12">
      <c r="C299" s="74"/>
      <c r="D299" s="74"/>
    </row>
    <row r="300" spans="3:4" ht="12">
      <c r="C300" s="74"/>
      <c r="D300" s="74"/>
    </row>
    <row r="301" spans="3:4" ht="12">
      <c r="C301" s="74"/>
      <c r="D301" s="74"/>
    </row>
    <row r="302" spans="3:4" ht="12">
      <c r="C302" s="74"/>
      <c r="D302" s="74"/>
    </row>
    <row r="303" spans="3:4" ht="12">
      <c r="C303" s="74"/>
      <c r="D303" s="74"/>
    </row>
    <row r="304" spans="3:4" ht="12">
      <c r="C304" s="74"/>
      <c r="D304" s="74"/>
    </row>
    <row r="305" spans="3:4" ht="12">
      <c r="C305" s="74"/>
      <c r="D305" s="74"/>
    </row>
    <row r="306" spans="3:4" ht="12">
      <c r="C306" s="74"/>
      <c r="D306" s="74"/>
    </row>
    <row r="307" spans="3:4" ht="12">
      <c r="C307" s="74"/>
      <c r="D307" s="74"/>
    </row>
    <row r="308" spans="3:4" ht="12">
      <c r="C308" s="74"/>
      <c r="D308" s="74"/>
    </row>
    <row r="309" spans="3:4" ht="12">
      <c r="C309" s="74"/>
      <c r="D309" s="74"/>
    </row>
    <row r="310" spans="3:4" ht="12">
      <c r="C310" s="74"/>
      <c r="D310" s="74"/>
    </row>
    <row r="311" spans="3:4" ht="12">
      <c r="C311" s="74"/>
      <c r="D311" s="74"/>
    </row>
    <row r="312" spans="3:4" ht="12">
      <c r="C312" s="74"/>
      <c r="D312" s="74"/>
    </row>
    <row r="313" spans="3:4" ht="12">
      <c r="C313" s="74"/>
      <c r="D313" s="74"/>
    </row>
    <row r="314" spans="3:4" ht="12">
      <c r="C314" s="74"/>
      <c r="D314" s="74"/>
    </row>
    <row r="315" spans="3:4" ht="12">
      <c r="C315" s="74"/>
      <c r="D315" s="74"/>
    </row>
    <row r="316" spans="3:4" ht="12">
      <c r="C316" s="74"/>
      <c r="D316" s="74"/>
    </row>
    <row r="317" spans="3:4" ht="12">
      <c r="C317" s="74"/>
      <c r="D317" s="74"/>
    </row>
    <row r="318" spans="3:4" ht="12">
      <c r="C318" s="74"/>
      <c r="D318" s="74"/>
    </row>
    <row r="319" spans="3:4" ht="12">
      <c r="C319" s="74"/>
      <c r="D319" s="74"/>
    </row>
    <row r="320" spans="3:4" ht="12">
      <c r="C320" s="74"/>
      <c r="D320" s="74"/>
    </row>
    <row r="321" spans="3:4" ht="12">
      <c r="C321" s="74"/>
      <c r="D321" s="74"/>
    </row>
    <row r="322" spans="3:4" ht="12">
      <c r="C322" s="74"/>
      <c r="D322" s="74"/>
    </row>
    <row r="323" spans="3:4" ht="12">
      <c r="C323" s="74"/>
      <c r="D323" s="74"/>
    </row>
    <row r="324" spans="3:4" ht="12">
      <c r="C324" s="74"/>
      <c r="D324" s="74"/>
    </row>
    <row r="325" spans="3:4" ht="12">
      <c r="C325" s="74"/>
      <c r="D325" s="74"/>
    </row>
    <row r="326" spans="3:4" ht="12">
      <c r="C326" s="74"/>
      <c r="D326" s="74"/>
    </row>
    <row r="327" spans="3:4" ht="12">
      <c r="C327" s="74"/>
      <c r="D327" s="74"/>
    </row>
    <row r="328" spans="3:4" ht="12">
      <c r="C328" s="74"/>
      <c r="D328" s="74"/>
    </row>
    <row r="329" spans="3:4" ht="12">
      <c r="C329" s="74"/>
      <c r="D329" s="74"/>
    </row>
    <row r="330" spans="3:4" ht="12">
      <c r="C330" s="74"/>
      <c r="D330" s="74"/>
    </row>
    <row r="331" spans="3:4" ht="12">
      <c r="C331" s="74"/>
      <c r="D331" s="74"/>
    </row>
    <row r="332" spans="3:4" ht="12">
      <c r="C332" s="74"/>
      <c r="D332" s="74"/>
    </row>
    <row r="333" spans="3:4" ht="12">
      <c r="C333" s="74"/>
      <c r="D333" s="74"/>
    </row>
    <row r="334" spans="3:4" ht="12">
      <c r="C334" s="74"/>
      <c r="D334" s="74"/>
    </row>
    <row r="335" spans="3:4" ht="12">
      <c r="C335" s="74"/>
      <c r="D335" s="74"/>
    </row>
    <row r="336" spans="3:4" ht="12">
      <c r="C336" s="74"/>
      <c r="D336" s="74"/>
    </row>
    <row r="337" spans="3:4" ht="12">
      <c r="C337" s="74"/>
      <c r="D337" s="74"/>
    </row>
    <row r="338" spans="3:4" ht="12">
      <c r="C338" s="74"/>
      <c r="D338" s="74"/>
    </row>
    <row r="339" spans="3:4" ht="12">
      <c r="C339" s="74"/>
      <c r="D339" s="74"/>
    </row>
    <row r="340" spans="3:4" ht="12">
      <c r="C340" s="74"/>
      <c r="D340" s="74"/>
    </row>
    <row r="341" spans="3:4" ht="12">
      <c r="C341" s="74"/>
      <c r="D341" s="74"/>
    </row>
    <row r="342" spans="3:4" ht="12">
      <c r="C342" s="74"/>
      <c r="D342" s="74"/>
    </row>
    <row r="343" spans="3:4" ht="12">
      <c r="C343" s="74"/>
      <c r="D343" s="74"/>
    </row>
    <row r="344" spans="3:4" ht="12">
      <c r="C344" s="74"/>
      <c r="D344" s="74"/>
    </row>
    <row r="345" spans="3:4" ht="12">
      <c r="C345" s="74"/>
      <c r="D345" s="74"/>
    </row>
    <row r="346" spans="3:4" ht="12">
      <c r="C346" s="74"/>
      <c r="D346" s="74"/>
    </row>
    <row r="347" spans="3:4" ht="12">
      <c r="C347" s="74"/>
      <c r="D347" s="74"/>
    </row>
    <row r="348" spans="3:4" ht="12">
      <c r="C348" s="74"/>
      <c r="D348" s="74"/>
    </row>
    <row r="349" spans="3:4" ht="12">
      <c r="C349" s="74"/>
      <c r="D349" s="74"/>
    </row>
    <row r="350" spans="3:4" ht="12">
      <c r="C350" s="74"/>
      <c r="D350" s="74"/>
    </row>
    <row r="351" spans="3:4" ht="12">
      <c r="C351" s="74"/>
      <c r="D351" s="74"/>
    </row>
    <row r="352" spans="3:4" ht="12">
      <c r="C352" s="74"/>
      <c r="D352" s="74"/>
    </row>
    <row r="353" spans="3:4" ht="12">
      <c r="C353" s="74"/>
      <c r="D353" s="74"/>
    </row>
    <row r="354" spans="3:4" ht="12">
      <c r="C354" s="74"/>
      <c r="D354" s="74"/>
    </row>
    <row r="355" spans="3:4" ht="12">
      <c r="C355" s="74"/>
      <c r="D355" s="74"/>
    </row>
    <row r="356" spans="3:4" ht="12">
      <c r="C356" s="74"/>
      <c r="D356" s="74"/>
    </row>
    <row r="357" spans="3:4" ht="12">
      <c r="C357" s="74"/>
      <c r="D357" s="74"/>
    </row>
    <row r="358" spans="3:4" ht="12">
      <c r="C358" s="74"/>
      <c r="D358" s="74"/>
    </row>
    <row r="359" spans="3:4" ht="12">
      <c r="C359" s="74"/>
      <c r="D359" s="74"/>
    </row>
    <row r="360" spans="3:4" ht="12">
      <c r="C360" s="74"/>
      <c r="D360" s="74"/>
    </row>
    <row r="361" spans="3:4" ht="12">
      <c r="C361" s="74"/>
      <c r="D361" s="74"/>
    </row>
    <row r="362" spans="3:4" ht="12">
      <c r="C362" s="74"/>
      <c r="D362" s="74"/>
    </row>
    <row r="363" spans="3:4" ht="12">
      <c r="C363" s="74"/>
      <c r="D363" s="74"/>
    </row>
    <row r="364" spans="3:4" ht="12">
      <c r="C364" s="74"/>
      <c r="D364" s="74"/>
    </row>
    <row r="365" spans="3:4" ht="12">
      <c r="C365" s="74"/>
      <c r="D365" s="74"/>
    </row>
    <row r="366" spans="3:4" ht="12">
      <c r="C366" s="74"/>
      <c r="D366" s="74"/>
    </row>
    <row r="367" spans="3:4" ht="12">
      <c r="C367" s="74"/>
      <c r="D367" s="74"/>
    </row>
    <row r="368" spans="3:4" ht="12">
      <c r="C368" s="74"/>
      <c r="D368" s="74"/>
    </row>
    <row r="369" spans="3:4" ht="12">
      <c r="C369" s="74"/>
      <c r="D369" s="74"/>
    </row>
    <row r="370" spans="3:4" ht="12">
      <c r="C370" s="74"/>
      <c r="D370" s="74"/>
    </row>
    <row r="371" spans="3:4" ht="12">
      <c r="C371" s="74"/>
      <c r="D371" s="74"/>
    </row>
    <row r="372" spans="3:4" ht="12">
      <c r="C372" s="74"/>
      <c r="D372" s="74"/>
    </row>
    <row r="373" spans="3:4" ht="12">
      <c r="C373" s="74"/>
      <c r="D373" s="74"/>
    </row>
    <row r="374" spans="3:4" ht="12">
      <c r="C374" s="74"/>
      <c r="D374" s="74"/>
    </row>
    <row r="375" spans="3:4" ht="12">
      <c r="C375" s="74"/>
      <c r="D375" s="74"/>
    </row>
    <row r="376" spans="3:4" ht="12">
      <c r="C376" s="74"/>
      <c r="D376" s="74"/>
    </row>
    <row r="377" spans="3:4" ht="12">
      <c r="C377" s="74"/>
      <c r="D377" s="74"/>
    </row>
    <row r="378" spans="3:4" ht="12">
      <c r="C378" s="74"/>
      <c r="D378" s="74"/>
    </row>
    <row r="379" spans="3:4" ht="12">
      <c r="C379" s="74"/>
      <c r="D379" s="74"/>
    </row>
    <row r="380" spans="3:4" ht="12">
      <c r="C380" s="74"/>
      <c r="D380" s="74"/>
    </row>
    <row r="381" spans="3:4" ht="12">
      <c r="C381" s="74"/>
      <c r="D381" s="74"/>
    </row>
    <row r="382" spans="3:4" ht="12">
      <c r="C382" s="74"/>
      <c r="D382" s="74"/>
    </row>
    <row r="383" spans="3:4" ht="12">
      <c r="C383" s="74"/>
      <c r="D383" s="74"/>
    </row>
    <row r="384" spans="3:4" ht="12">
      <c r="C384" s="74"/>
      <c r="D384" s="74"/>
    </row>
    <row r="385" spans="3:4" ht="12">
      <c r="C385" s="74"/>
      <c r="D385" s="74"/>
    </row>
    <row r="386" spans="3:4" ht="12">
      <c r="C386" s="74"/>
      <c r="D386" s="74"/>
    </row>
    <row r="387" spans="3:4" ht="12">
      <c r="C387" s="74"/>
      <c r="D387" s="74"/>
    </row>
    <row r="388" spans="3:4" ht="12">
      <c r="C388" s="74"/>
      <c r="D388" s="74"/>
    </row>
    <row r="389" spans="3:4" ht="12">
      <c r="C389" s="74"/>
      <c r="D389" s="74"/>
    </row>
    <row r="390" spans="3:4" ht="12">
      <c r="C390" s="74"/>
      <c r="D390" s="74"/>
    </row>
    <row r="391" spans="3:4" ht="12">
      <c r="C391" s="74"/>
      <c r="D391" s="74"/>
    </row>
    <row r="392" spans="3:4" ht="12">
      <c r="C392" s="74"/>
      <c r="D392" s="74"/>
    </row>
    <row r="393" spans="3:4" ht="12">
      <c r="C393" s="74"/>
      <c r="D393" s="74"/>
    </row>
    <row r="394" spans="3:4" ht="12">
      <c r="C394" s="74"/>
      <c r="D394" s="74"/>
    </row>
    <row r="395" spans="3:4" ht="12">
      <c r="C395" s="74"/>
      <c r="D395" s="74"/>
    </row>
    <row r="396" spans="3:4" ht="12">
      <c r="C396" s="74"/>
      <c r="D396" s="74"/>
    </row>
    <row r="397" spans="3:4" ht="12">
      <c r="C397" s="74"/>
      <c r="D397" s="74"/>
    </row>
    <row r="398" spans="3:4" ht="12">
      <c r="C398" s="74"/>
      <c r="D398" s="74"/>
    </row>
    <row r="399" spans="3:4" ht="12">
      <c r="C399" s="74"/>
      <c r="D399" s="74"/>
    </row>
    <row r="400" spans="3:4" ht="12">
      <c r="C400" s="74"/>
      <c r="D400" s="74"/>
    </row>
    <row r="401" spans="3:4" ht="12">
      <c r="C401" s="74"/>
      <c r="D401" s="74"/>
    </row>
    <row r="402" spans="3:4" ht="12">
      <c r="C402" s="74"/>
      <c r="D402" s="74"/>
    </row>
    <row r="403" spans="3:4" ht="12">
      <c r="C403" s="74"/>
      <c r="D403" s="74"/>
    </row>
    <row r="404" spans="3:4" ht="12">
      <c r="C404" s="74"/>
      <c r="D404" s="74"/>
    </row>
    <row r="405" spans="3:4" ht="12">
      <c r="C405" s="74"/>
      <c r="D405" s="74"/>
    </row>
    <row r="406" spans="3:4" ht="12">
      <c r="C406" s="74"/>
      <c r="D406" s="74"/>
    </row>
    <row r="407" spans="3:4" ht="12">
      <c r="C407" s="74"/>
      <c r="D407" s="74"/>
    </row>
    <row r="408" spans="3:4" ht="12">
      <c r="C408" s="74"/>
      <c r="D408" s="74"/>
    </row>
    <row r="409" spans="3:4" ht="12">
      <c r="C409" s="74"/>
      <c r="D409" s="74"/>
    </row>
    <row r="410" spans="3:4" ht="12">
      <c r="C410" s="74"/>
      <c r="D410" s="74"/>
    </row>
    <row r="411" spans="3:4" ht="12">
      <c r="C411" s="74"/>
      <c r="D411" s="74"/>
    </row>
    <row r="412" spans="3:4" ht="12">
      <c r="C412" s="74"/>
      <c r="D412" s="74"/>
    </row>
    <row r="413" spans="3:4" ht="12">
      <c r="C413" s="74"/>
      <c r="D413" s="74"/>
    </row>
    <row r="414" spans="3:4" ht="12">
      <c r="C414" s="74"/>
      <c r="D414" s="74"/>
    </row>
    <row r="415" spans="3:4" ht="12">
      <c r="C415" s="74"/>
      <c r="D415" s="74"/>
    </row>
    <row r="416" spans="3:4" ht="12">
      <c r="C416" s="74"/>
      <c r="D416" s="74"/>
    </row>
    <row r="417" spans="3:4" ht="12">
      <c r="C417" s="74"/>
      <c r="D417" s="74"/>
    </row>
    <row r="418" spans="3:4" ht="12">
      <c r="C418" s="74"/>
      <c r="D418" s="74"/>
    </row>
    <row r="419" spans="3:4" ht="12">
      <c r="C419" s="74"/>
      <c r="D419" s="74"/>
    </row>
    <row r="420" spans="3:4" ht="12">
      <c r="C420" s="74"/>
      <c r="D420" s="74"/>
    </row>
    <row r="421" spans="3:4" ht="12">
      <c r="C421" s="74"/>
      <c r="D421" s="74"/>
    </row>
    <row r="422" spans="3:4" ht="12">
      <c r="C422" s="74"/>
      <c r="D422" s="74"/>
    </row>
    <row r="423" spans="3:4" ht="12">
      <c r="C423" s="74"/>
      <c r="D423" s="74"/>
    </row>
    <row r="424" spans="3:4" ht="12">
      <c r="C424" s="74"/>
      <c r="D424" s="74"/>
    </row>
    <row r="425" spans="3:4" ht="12">
      <c r="C425" s="74"/>
      <c r="D425" s="74"/>
    </row>
    <row r="426" spans="3:4" ht="12">
      <c r="C426" s="74"/>
      <c r="D426" s="74"/>
    </row>
    <row r="427" spans="3:4" ht="12">
      <c r="C427" s="74"/>
      <c r="D427" s="74"/>
    </row>
    <row r="428" spans="3:4" ht="12">
      <c r="C428" s="74"/>
      <c r="D428" s="74"/>
    </row>
    <row r="429" spans="3:4" ht="12">
      <c r="C429" s="74"/>
      <c r="D429" s="74"/>
    </row>
    <row r="430" spans="3:4" ht="12">
      <c r="C430" s="74"/>
      <c r="D430" s="74"/>
    </row>
    <row r="431" spans="3:4" ht="12">
      <c r="C431" s="74"/>
      <c r="D431" s="74"/>
    </row>
    <row r="432" spans="3:4" ht="12">
      <c r="C432" s="74"/>
      <c r="D432" s="74"/>
    </row>
    <row r="433" spans="3:4" ht="12">
      <c r="C433" s="74"/>
      <c r="D433" s="74"/>
    </row>
    <row r="434" spans="3:4" ht="12">
      <c r="C434" s="74"/>
      <c r="D434" s="74"/>
    </row>
    <row r="435" spans="3:4" ht="12">
      <c r="C435" s="74"/>
      <c r="D435" s="74"/>
    </row>
    <row r="436" spans="3:4" ht="12">
      <c r="C436" s="74"/>
      <c r="D436" s="74"/>
    </row>
    <row r="437" spans="3:4" ht="12">
      <c r="C437" s="74"/>
      <c r="D437" s="74"/>
    </row>
    <row r="438" spans="3:4" ht="12">
      <c r="C438" s="74"/>
      <c r="D438" s="74"/>
    </row>
    <row r="439" spans="3:4" ht="12">
      <c r="C439" s="74"/>
      <c r="D439" s="74"/>
    </row>
    <row r="440" spans="3:4" ht="12">
      <c r="C440" s="74"/>
      <c r="D440" s="74"/>
    </row>
    <row r="441" spans="3:4" ht="12">
      <c r="C441" s="74"/>
      <c r="D441" s="74"/>
    </row>
    <row r="442" spans="3:4" ht="12">
      <c r="C442" s="74"/>
      <c r="D442" s="74"/>
    </row>
    <row r="443" spans="3:4" ht="12">
      <c r="C443" s="74"/>
      <c r="D443" s="74"/>
    </row>
    <row r="444" spans="3:4" ht="12">
      <c r="C444" s="74"/>
      <c r="D444" s="74"/>
    </row>
    <row r="445" spans="3:4" ht="12">
      <c r="C445" s="74"/>
      <c r="D445" s="74"/>
    </row>
    <row r="446" spans="3:4" ht="12">
      <c r="C446" s="74"/>
      <c r="D446" s="74"/>
    </row>
    <row r="447" spans="3:4" ht="12">
      <c r="C447" s="74"/>
      <c r="D447" s="74"/>
    </row>
    <row r="448" spans="3:4" ht="12">
      <c r="C448" s="74"/>
      <c r="D448" s="74"/>
    </row>
    <row r="449" spans="3:4" ht="12">
      <c r="C449" s="74"/>
      <c r="D449" s="74"/>
    </row>
    <row r="450" spans="3:4" ht="12">
      <c r="C450" s="74"/>
      <c r="D450" s="74"/>
    </row>
    <row r="451" spans="3:4" ht="12">
      <c r="C451" s="74"/>
      <c r="D451" s="74"/>
    </row>
    <row r="452" spans="3:4" ht="12">
      <c r="C452" s="74"/>
      <c r="D452" s="74"/>
    </row>
    <row r="453" spans="3:4" ht="12">
      <c r="C453" s="74"/>
      <c r="D453" s="74"/>
    </row>
    <row r="454" spans="3:4" ht="12">
      <c r="C454" s="74"/>
      <c r="D454" s="74"/>
    </row>
    <row r="455" spans="3:4" ht="12">
      <c r="C455" s="74"/>
      <c r="D455" s="74"/>
    </row>
    <row r="456" spans="3:4" ht="12">
      <c r="C456" s="74"/>
      <c r="D456" s="74"/>
    </row>
    <row r="457" spans="3:4" ht="12">
      <c r="C457" s="74"/>
      <c r="D457" s="74"/>
    </row>
    <row r="458" spans="3:4" ht="12">
      <c r="C458" s="74"/>
      <c r="D458" s="74"/>
    </row>
    <row r="459" spans="3:4" ht="12">
      <c r="C459" s="74"/>
      <c r="D459" s="74"/>
    </row>
    <row r="460" spans="3:4" ht="12">
      <c r="C460" s="74"/>
      <c r="D460" s="74"/>
    </row>
    <row r="461" spans="3:4" ht="12">
      <c r="C461" s="74"/>
      <c r="D461" s="74"/>
    </row>
    <row r="462" spans="3:4" ht="12">
      <c r="C462" s="74"/>
      <c r="D462" s="74"/>
    </row>
    <row r="463" spans="3:4" ht="12">
      <c r="C463" s="74"/>
      <c r="D463" s="74"/>
    </row>
    <row r="464" spans="3:4" ht="12">
      <c r="C464" s="74"/>
      <c r="D464" s="74"/>
    </row>
    <row r="465" spans="3:4" ht="12">
      <c r="C465" s="74"/>
      <c r="D465" s="74"/>
    </row>
    <row r="466" spans="3:4" ht="12">
      <c r="C466" s="74"/>
      <c r="D466" s="74"/>
    </row>
    <row r="467" spans="3:4" ht="12">
      <c r="C467" s="74"/>
      <c r="D467" s="74"/>
    </row>
    <row r="468" spans="3:4" ht="12">
      <c r="C468" s="74"/>
      <c r="D468" s="74"/>
    </row>
    <row r="469" spans="3:4" ht="12">
      <c r="C469" s="74"/>
      <c r="D469" s="74"/>
    </row>
    <row r="470" spans="3:4" ht="12">
      <c r="C470" s="74"/>
      <c r="D470" s="74"/>
    </row>
    <row r="471" spans="3:4" ht="12">
      <c r="C471" s="74"/>
      <c r="D471" s="74"/>
    </row>
    <row r="472" spans="3:4" ht="12">
      <c r="C472" s="74"/>
      <c r="D472" s="74"/>
    </row>
    <row r="473" spans="3:4" ht="12">
      <c r="C473" s="74"/>
      <c r="D473" s="74"/>
    </row>
    <row r="474" spans="3:4" ht="12">
      <c r="C474" s="74"/>
      <c r="D474" s="74"/>
    </row>
    <row r="475" spans="3:4" ht="12">
      <c r="C475" s="74"/>
      <c r="D475" s="74"/>
    </row>
    <row r="476" spans="3:4" ht="12">
      <c r="C476" s="74"/>
      <c r="D476" s="74"/>
    </row>
    <row r="477" spans="3:4" ht="12">
      <c r="C477" s="74"/>
      <c r="D477" s="74"/>
    </row>
    <row r="478" spans="3:4" ht="12">
      <c r="C478" s="74"/>
      <c r="D478" s="74"/>
    </row>
    <row r="479" spans="3:4" ht="12">
      <c r="C479" s="74"/>
      <c r="D479" s="74"/>
    </row>
    <row r="480" spans="3:4" ht="12">
      <c r="C480" s="74"/>
      <c r="D480" s="74"/>
    </row>
    <row r="481" spans="3:4" ht="12">
      <c r="C481" s="74"/>
      <c r="D481" s="74"/>
    </row>
    <row r="482" spans="3:4" ht="12">
      <c r="C482" s="74"/>
      <c r="D482" s="74"/>
    </row>
    <row r="483" spans="3:4" ht="12">
      <c r="C483" s="74"/>
      <c r="D483" s="74"/>
    </row>
    <row r="484" spans="3:4" ht="12">
      <c r="C484" s="74"/>
      <c r="D484" s="74"/>
    </row>
    <row r="485" spans="3:4" ht="12">
      <c r="C485" s="74"/>
      <c r="D485" s="74"/>
    </row>
    <row r="486" spans="3:4" ht="12">
      <c r="C486" s="74"/>
      <c r="D486" s="74"/>
    </row>
    <row r="487" spans="3:4" ht="12">
      <c r="C487" s="74"/>
      <c r="D487" s="74"/>
    </row>
    <row r="488" spans="3:4" ht="12">
      <c r="C488" s="74"/>
      <c r="D488" s="74"/>
    </row>
    <row r="489" spans="3:4" ht="12">
      <c r="C489" s="74"/>
      <c r="D489" s="74"/>
    </row>
    <row r="490" spans="3:4" ht="12">
      <c r="C490" s="74"/>
      <c r="D490" s="74"/>
    </row>
    <row r="491" spans="3:4" ht="12">
      <c r="C491" s="74"/>
      <c r="D491" s="74"/>
    </row>
    <row r="492" spans="3:4" ht="12">
      <c r="C492" s="74"/>
      <c r="D492" s="74"/>
    </row>
    <row r="493" spans="3:4" ht="12">
      <c r="C493" s="74"/>
      <c r="D493" s="74"/>
    </row>
    <row r="494" spans="3:4" ht="12">
      <c r="C494" s="74"/>
      <c r="D494" s="74"/>
    </row>
    <row r="495" spans="3:4" ht="12">
      <c r="C495" s="74"/>
      <c r="D495" s="74"/>
    </row>
    <row r="496" spans="3:4" ht="12">
      <c r="C496" s="74"/>
      <c r="D496" s="74"/>
    </row>
    <row r="497" spans="3:4" ht="12">
      <c r="C497" s="74"/>
      <c r="D497" s="74"/>
    </row>
    <row r="498" spans="3:4" ht="12">
      <c r="C498" s="74"/>
      <c r="D498" s="74"/>
    </row>
    <row r="499" spans="3:4" ht="12">
      <c r="C499" s="74"/>
      <c r="D499" s="74"/>
    </row>
    <row r="500" spans="3:4" ht="12">
      <c r="C500" s="74"/>
      <c r="D500" s="74"/>
    </row>
    <row r="501" spans="3:4" ht="12">
      <c r="C501" s="74"/>
      <c r="D501" s="74"/>
    </row>
    <row r="502" spans="3:4" ht="12">
      <c r="C502" s="74"/>
      <c r="D502" s="74"/>
    </row>
    <row r="503" spans="3:4" ht="12">
      <c r="C503" s="74"/>
      <c r="D503" s="74"/>
    </row>
    <row r="504" spans="3:4" ht="12">
      <c r="C504" s="74"/>
      <c r="D504" s="74"/>
    </row>
    <row r="505" spans="3:4" ht="12">
      <c r="C505" s="74"/>
      <c r="D505" s="74"/>
    </row>
    <row r="506" spans="3:4" ht="12">
      <c r="C506" s="74"/>
      <c r="D506" s="74"/>
    </row>
    <row r="507" spans="3:4" ht="12">
      <c r="C507" s="74"/>
      <c r="D507" s="74"/>
    </row>
    <row r="508" spans="3:4" ht="12">
      <c r="C508" s="74"/>
      <c r="D508" s="74"/>
    </row>
    <row r="509" spans="3:4" ht="12">
      <c r="C509" s="74"/>
      <c r="D509" s="74"/>
    </row>
    <row r="510" spans="3:4" ht="12">
      <c r="C510" s="74"/>
      <c r="D510" s="74"/>
    </row>
    <row r="511" spans="3:4" ht="12">
      <c r="C511" s="74"/>
      <c r="D511" s="74"/>
    </row>
    <row r="512" spans="3:4" ht="12">
      <c r="C512" s="74"/>
      <c r="D512" s="74"/>
    </row>
    <row r="513" spans="3:4" ht="12">
      <c r="C513" s="74"/>
      <c r="D513" s="74"/>
    </row>
    <row r="514" spans="3:4" ht="12">
      <c r="C514" s="74"/>
      <c r="D514" s="74"/>
    </row>
    <row r="515" spans="3:4" ht="12">
      <c r="C515" s="74"/>
      <c r="D515" s="74"/>
    </row>
    <row r="516" spans="3:4" ht="12">
      <c r="C516" s="74"/>
      <c r="D516" s="74"/>
    </row>
    <row r="517" spans="3:4" ht="12">
      <c r="C517" s="74"/>
      <c r="D517" s="74"/>
    </row>
    <row r="518" spans="3:4" ht="12">
      <c r="C518" s="74"/>
      <c r="D518" s="74"/>
    </row>
    <row r="519" spans="3:4" ht="12">
      <c r="C519" s="74"/>
      <c r="D519" s="74"/>
    </row>
    <row r="520" spans="3:4" ht="12">
      <c r="C520" s="74"/>
      <c r="D520" s="74"/>
    </row>
    <row r="521" spans="3:4" ht="12">
      <c r="C521" s="74"/>
      <c r="D521" s="74"/>
    </row>
    <row r="522" spans="3:4" ht="12">
      <c r="C522" s="74"/>
      <c r="D522" s="74"/>
    </row>
    <row r="523" spans="3:4" ht="12">
      <c r="C523" s="74"/>
      <c r="D523" s="74"/>
    </row>
    <row r="524" spans="3:4" ht="12">
      <c r="C524" s="74"/>
      <c r="D524" s="74"/>
    </row>
    <row r="525" spans="3:4" ht="12">
      <c r="C525" s="74"/>
      <c r="D525" s="74"/>
    </row>
    <row r="526" spans="3:4" ht="12">
      <c r="C526" s="74"/>
      <c r="D526" s="74"/>
    </row>
    <row r="527" spans="3:4" ht="12">
      <c r="C527" s="74"/>
      <c r="D527" s="74"/>
    </row>
    <row r="528" spans="3:4" ht="12">
      <c r="C528" s="74"/>
      <c r="D528" s="74"/>
    </row>
    <row r="529" spans="3:4" ht="12">
      <c r="C529" s="74"/>
      <c r="D529" s="74"/>
    </row>
    <row r="530" spans="3:4" ht="12">
      <c r="C530" s="74"/>
      <c r="D530" s="74"/>
    </row>
    <row r="531" spans="3:4" ht="12">
      <c r="C531" s="74"/>
      <c r="D531" s="74"/>
    </row>
    <row r="532" spans="3:4" ht="12">
      <c r="C532" s="74"/>
      <c r="D532" s="74"/>
    </row>
    <row r="533" spans="3:4" ht="12">
      <c r="C533" s="74"/>
      <c r="D533" s="74"/>
    </row>
    <row r="534" spans="3:4" ht="12">
      <c r="C534" s="74"/>
      <c r="D534" s="74"/>
    </row>
    <row r="535" spans="3:4" ht="12">
      <c r="C535" s="74"/>
      <c r="D535" s="74"/>
    </row>
    <row r="536" spans="3:4" ht="12">
      <c r="C536" s="74"/>
      <c r="D536" s="74"/>
    </row>
    <row r="537" spans="3:4" ht="12">
      <c r="C537" s="74"/>
      <c r="D537" s="74"/>
    </row>
    <row r="538" spans="3:4" ht="12">
      <c r="C538" s="74"/>
      <c r="D538" s="74"/>
    </row>
    <row r="539" spans="3:4" ht="12">
      <c r="C539" s="74"/>
      <c r="D539" s="74"/>
    </row>
    <row r="540" spans="3:4" ht="12">
      <c r="C540" s="74"/>
      <c r="D540" s="74"/>
    </row>
    <row r="541" spans="3:4" ht="12">
      <c r="C541" s="74"/>
      <c r="D541" s="74"/>
    </row>
    <row r="542" spans="3:4" ht="12">
      <c r="C542" s="74"/>
      <c r="D542" s="74"/>
    </row>
    <row r="543" spans="3:4" ht="12">
      <c r="C543" s="74"/>
      <c r="D543" s="74"/>
    </row>
    <row r="544" spans="3:4" ht="12">
      <c r="C544" s="74"/>
      <c r="D544" s="74"/>
    </row>
    <row r="545" spans="3:4" ht="12">
      <c r="C545" s="74"/>
      <c r="D545" s="74"/>
    </row>
    <row r="546" spans="3:4" ht="12">
      <c r="C546" s="74"/>
      <c r="D546" s="74"/>
    </row>
    <row r="547" spans="3:4" ht="12">
      <c r="C547" s="74"/>
      <c r="D547" s="74"/>
    </row>
    <row r="548" spans="3:4" ht="12">
      <c r="C548" s="74"/>
      <c r="D548" s="74"/>
    </row>
    <row r="549" spans="3:4" ht="12">
      <c r="C549" s="74"/>
      <c r="D549" s="74"/>
    </row>
    <row r="550" spans="3:4" ht="12">
      <c r="C550" s="74"/>
      <c r="D550" s="74"/>
    </row>
    <row r="551" spans="3:4" ht="12">
      <c r="C551" s="74"/>
      <c r="D551" s="74"/>
    </row>
    <row r="552" spans="3:4" ht="12">
      <c r="C552" s="74"/>
      <c r="D552" s="74"/>
    </row>
    <row r="553" spans="3:4" ht="12">
      <c r="C553" s="74"/>
      <c r="D553" s="74"/>
    </row>
    <row r="554" spans="3:4" ht="12">
      <c r="C554" s="74"/>
      <c r="D554" s="74"/>
    </row>
    <row r="555" spans="3:4" ht="12">
      <c r="C555" s="74"/>
      <c r="D555" s="74"/>
    </row>
    <row r="556" spans="3:4" ht="12">
      <c r="C556" s="74"/>
      <c r="D556" s="74"/>
    </row>
    <row r="557" spans="3:4" ht="12">
      <c r="C557" s="74"/>
      <c r="D557" s="74"/>
    </row>
    <row r="558" spans="3:4" ht="12">
      <c r="C558" s="74"/>
      <c r="D558" s="74"/>
    </row>
    <row r="559" spans="3:4" ht="12">
      <c r="C559" s="74"/>
      <c r="D559" s="74"/>
    </row>
    <row r="560" spans="3:4" ht="12">
      <c r="C560" s="74"/>
      <c r="D560" s="74"/>
    </row>
    <row r="561" spans="3:4" ht="12">
      <c r="C561" s="74"/>
      <c r="D561" s="74"/>
    </row>
    <row r="562" spans="3:4" ht="12">
      <c r="C562" s="74"/>
      <c r="D562" s="74"/>
    </row>
    <row r="563" spans="3:4" ht="12">
      <c r="C563" s="74"/>
      <c r="D563" s="74"/>
    </row>
    <row r="564" spans="3:4" ht="12">
      <c r="C564" s="74"/>
      <c r="D564" s="74"/>
    </row>
    <row r="565" spans="3:4" ht="12">
      <c r="C565" s="74"/>
      <c r="D565" s="74"/>
    </row>
    <row r="566" spans="3:4" ht="12">
      <c r="C566" s="74"/>
      <c r="D566" s="74"/>
    </row>
    <row r="567" spans="3:4" ht="12">
      <c r="C567" s="74"/>
      <c r="D567" s="74"/>
    </row>
    <row r="568" spans="3:4" ht="12">
      <c r="C568" s="74"/>
      <c r="D568" s="74"/>
    </row>
    <row r="569" spans="3:4" ht="12">
      <c r="C569" s="74"/>
      <c r="D569" s="74"/>
    </row>
    <row r="570" spans="3:4" ht="12">
      <c r="C570" s="74"/>
      <c r="D570" s="74"/>
    </row>
    <row r="571" spans="3:4" ht="12">
      <c r="C571" s="74"/>
      <c r="D571" s="74"/>
    </row>
    <row r="572" spans="3:4" ht="12">
      <c r="C572" s="74"/>
      <c r="D572" s="74"/>
    </row>
    <row r="573" spans="3:4" ht="12">
      <c r="C573" s="74"/>
      <c r="D573" s="74"/>
    </row>
    <row r="574" spans="3:4" ht="12">
      <c r="C574" s="74"/>
      <c r="D574" s="74"/>
    </row>
    <row r="575" spans="3:4" ht="12">
      <c r="C575" s="74"/>
      <c r="D575" s="74"/>
    </row>
    <row r="576" spans="3:4" ht="12">
      <c r="C576" s="74"/>
      <c r="D576" s="74"/>
    </row>
    <row r="577" spans="3:4" ht="12">
      <c r="C577" s="74"/>
      <c r="D577" s="74"/>
    </row>
    <row r="578" spans="3:4" ht="12">
      <c r="C578" s="74"/>
      <c r="D578" s="74"/>
    </row>
    <row r="579" spans="3:4" ht="12">
      <c r="C579" s="74"/>
      <c r="D579" s="74"/>
    </row>
    <row r="580" spans="3:4" ht="12">
      <c r="C580" s="74"/>
      <c r="D580" s="74"/>
    </row>
    <row r="581" spans="3:4" ht="12">
      <c r="C581" s="74"/>
      <c r="D581" s="74"/>
    </row>
    <row r="582" spans="3:4" ht="12">
      <c r="C582" s="74"/>
      <c r="D582" s="74"/>
    </row>
    <row r="583" spans="3:4" ht="12">
      <c r="C583" s="74"/>
      <c r="D583" s="74"/>
    </row>
    <row r="584" spans="3:4" ht="12">
      <c r="C584" s="74"/>
      <c r="D584" s="74"/>
    </row>
    <row r="585" spans="3:4" ht="12">
      <c r="C585" s="74"/>
      <c r="D585" s="74"/>
    </row>
    <row r="586" spans="3:4" ht="12">
      <c r="C586" s="74"/>
      <c r="D586" s="74"/>
    </row>
    <row r="587" spans="3:4" ht="12">
      <c r="C587" s="74"/>
      <c r="D587" s="74"/>
    </row>
    <row r="588" spans="3:4" ht="12">
      <c r="C588" s="74"/>
      <c r="D588" s="74"/>
    </row>
    <row r="589" spans="3:4" ht="12">
      <c r="C589" s="74"/>
      <c r="D589" s="74"/>
    </row>
    <row r="590" spans="3:4" ht="12">
      <c r="C590" s="74"/>
      <c r="D590" s="74"/>
    </row>
    <row r="591" spans="3:4" ht="12">
      <c r="C591" s="74"/>
      <c r="D591" s="74"/>
    </row>
    <row r="592" spans="3:4" ht="12">
      <c r="C592" s="74"/>
      <c r="D592" s="74"/>
    </row>
    <row r="593" spans="3:4" ht="12">
      <c r="C593" s="74"/>
      <c r="D593" s="74"/>
    </row>
    <row r="594" spans="3:4" ht="12">
      <c r="C594" s="74"/>
      <c r="D594" s="74"/>
    </row>
    <row r="595" spans="3:4" ht="12">
      <c r="C595" s="74"/>
      <c r="D595" s="74"/>
    </row>
    <row r="596" spans="3:4" ht="12">
      <c r="C596" s="74"/>
      <c r="D596" s="74"/>
    </row>
    <row r="597" spans="3:4" ht="12">
      <c r="C597" s="74"/>
      <c r="D597" s="74"/>
    </row>
    <row r="598" spans="3:4" ht="12">
      <c r="C598" s="74"/>
      <c r="D598" s="74"/>
    </row>
    <row r="599" spans="3:4" ht="12">
      <c r="C599" s="74"/>
      <c r="D599" s="74"/>
    </row>
    <row r="600" spans="3:4" ht="12">
      <c r="C600" s="74"/>
      <c r="D600" s="74"/>
    </row>
    <row r="601" spans="3:4" ht="12">
      <c r="C601" s="74"/>
      <c r="D601" s="74"/>
    </row>
    <row r="602" spans="3:4" ht="12">
      <c r="C602" s="74"/>
      <c r="D602" s="74"/>
    </row>
    <row r="603" spans="3:4" ht="12">
      <c r="C603" s="74"/>
      <c r="D603" s="74"/>
    </row>
    <row r="604" spans="3:4" ht="12">
      <c r="C604" s="74"/>
      <c r="D604" s="74"/>
    </row>
    <row r="605" spans="3:4" ht="12">
      <c r="C605" s="74"/>
      <c r="D605" s="74"/>
    </row>
    <row r="606" spans="3:4" ht="12">
      <c r="C606" s="74"/>
      <c r="D606" s="74"/>
    </row>
    <row r="607" spans="3:4" ht="12">
      <c r="C607" s="74"/>
      <c r="D607" s="74"/>
    </row>
    <row r="608" spans="3:4" ht="12">
      <c r="C608" s="74"/>
      <c r="D608" s="74"/>
    </row>
    <row r="609" spans="3:4" ht="12">
      <c r="C609" s="74"/>
      <c r="D609" s="74"/>
    </row>
    <row r="610" spans="3:4" ht="12">
      <c r="C610" s="74"/>
      <c r="D610" s="74"/>
    </row>
    <row r="611" spans="3:4" ht="12">
      <c r="C611" s="74"/>
      <c r="D611" s="74"/>
    </row>
    <row r="612" spans="3:4" ht="12">
      <c r="C612" s="74"/>
      <c r="D612" s="74"/>
    </row>
    <row r="613" spans="3:4" ht="12">
      <c r="C613" s="74"/>
      <c r="D613" s="74"/>
    </row>
    <row r="614" spans="3:4" ht="12">
      <c r="C614" s="74"/>
      <c r="D614" s="74"/>
    </row>
    <row r="615" spans="3:4" ht="12">
      <c r="C615" s="74"/>
      <c r="D615" s="74"/>
    </row>
    <row r="616" spans="3:4" ht="12">
      <c r="C616" s="74"/>
      <c r="D616" s="74"/>
    </row>
    <row r="617" spans="3:4" ht="12">
      <c r="C617" s="74"/>
      <c r="D617" s="74"/>
    </row>
    <row r="618" spans="3:4" ht="12">
      <c r="C618" s="74"/>
      <c r="D618" s="74"/>
    </row>
    <row r="619" spans="3:4" ht="12">
      <c r="C619" s="74"/>
      <c r="D619" s="74"/>
    </row>
    <row r="620" spans="3:4" ht="12">
      <c r="C620" s="74"/>
      <c r="D620" s="74"/>
    </row>
    <row r="621" spans="3:4" ht="12">
      <c r="C621" s="74"/>
      <c r="D621" s="74"/>
    </row>
    <row r="622" spans="3:4" ht="12">
      <c r="C622" s="74"/>
      <c r="D622" s="74"/>
    </row>
    <row r="623" spans="3:4" ht="12">
      <c r="C623" s="74"/>
      <c r="D623" s="74"/>
    </row>
    <row r="624" spans="3:4" ht="12">
      <c r="C624" s="74"/>
      <c r="D624" s="74"/>
    </row>
    <row r="625" spans="3:4" ht="12">
      <c r="C625" s="74"/>
      <c r="D625" s="74"/>
    </row>
    <row r="626" spans="3:4" ht="12">
      <c r="C626" s="74"/>
      <c r="D626" s="74"/>
    </row>
    <row r="627" spans="3:4" ht="12">
      <c r="C627" s="74"/>
      <c r="D627" s="74"/>
    </row>
    <row r="628" spans="3:4" ht="12">
      <c r="C628" s="74"/>
      <c r="D628" s="74"/>
    </row>
    <row r="629" spans="3:4" ht="12">
      <c r="C629" s="74"/>
      <c r="D629" s="74"/>
    </row>
    <row r="630" spans="3:4" ht="12">
      <c r="C630" s="74"/>
      <c r="D630" s="74"/>
    </row>
    <row r="631" spans="3:4" ht="12">
      <c r="C631" s="74"/>
      <c r="D631" s="74"/>
    </row>
    <row r="632" spans="3:4" ht="12">
      <c r="C632" s="74"/>
      <c r="D632" s="74"/>
    </row>
    <row r="633" spans="3:4" ht="12">
      <c r="C633" s="74"/>
      <c r="D633" s="74"/>
    </row>
    <row r="634" spans="3:4" ht="12">
      <c r="C634" s="74"/>
      <c r="D634" s="74"/>
    </row>
    <row r="635" spans="3:4" ht="12">
      <c r="C635" s="74"/>
      <c r="D635" s="74"/>
    </row>
    <row r="636" spans="3:4" ht="12">
      <c r="C636" s="74"/>
      <c r="D636" s="74"/>
    </row>
    <row r="637" spans="3:4" ht="12">
      <c r="C637" s="74"/>
      <c r="D637" s="74"/>
    </row>
    <row r="638" spans="3:4" ht="12">
      <c r="C638" s="74"/>
      <c r="D638" s="74"/>
    </row>
    <row r="639" spans="3:4" ht="12">
      <c r="C639" s="74"/>
      <c r="D639" s="74"/>
    </row>
    <row r="640" spans="3:4" ht="12">
      <c r="C640" s="74"/>
      <c r="D640" s="74"/>
    </row>
    <row r="641" spans="3:4" ht="12">
      <c r="C641" s="74"/>
      <c r="D641" s="74"/>
    </row>
    <row r="642" spans="3:4" ht="12">
      <c r="C642" s="74"/>
      <c r="D642" s="74"/>
    </row>
    <row r="643" spans="3:4" ht="12">
      <c r="C643" s="74"/>
      <c r="D643" s="74"/>
    </row>
    <row r="644" spans="3:4" ht="12">
      <c r="C644" s="74"/>
      <c r="D644" s="74"/>
    </row>
    <row r="645" spans="3:4" ht="12">
      <c r="C645" s="74"/>
      <c r="D645" s="74"/>
    </row>
    <row r="646" spans="3:4" ht="12">
      <c r="C646" s="74"/>
      <c r="D646" s="74"/>
    </row>
    <row r="647" spans="3:4" ht="12">
      <c r="C647" s="74"/>
      <c r="D647" s="74"/>
    </row>
    <row r="648" spans="3:4" ht="12">
      <c r="C648" s="74"/>
      <c r="D648" s="74"/>
    </row>
    <row r="649" spans="3:4" ht="12">
      <c r="C649" s="74"/>
      <c r="D649" s="74"/>
    </row>
    <row r="650" spans="3:4" ht="12">
      <c r="C650" s="74"/>
      <c r="D650" s="74"/>
    </row>
    <row r="651" spans="3:4" ht="12">
      <c r="C651" s="74"/>
      <c r="D651" s="74"/>
    </row>
    <row r="652" spans="3:4" ht="12">
      <c r="C652" s="74"/>
      <c r="D652" s="74"/>
    </row>
    <row r="653" spans="3:4" ht="12">
      <c r="C653" s="74"/>
      <c r="D653" s="74"/>
    </row>
    <row r="654" spans="3:4" ht="12">
      <c r="C654" s="74"/>
      <c r="D654" s="74"/>
    </row>
    <row r="655" spans="3:4" ht="12">
      <c r="C655" s="74"/>
      <c r="D655" s="74"/>
    </row>
    <row r="656" spans="3:4" ht="12">
      <c r="C656" s="74"/>
      <c r="D656" s="74"/>
    </row>
    <row r="657" spans="3:4" ht="12">
      <c r="C657" s="74"/>
      <c r="D657" s="74"/>
    </row>
    <row r="658" spans="3:4" ht="12">
      <c r="C658" s="74"/>
      <c r="D658" s="74"/>
    </row>
    <row r="659" spans="3:4" ht="12">
      <c r="C659" s="74"/>
      <c r="D659" s="74"/>
    </row>
    <row r="660" spans="3:4" ht="12">
      <c r="C660" s="74"/>
      <c r="D660" s="74"/>
    </row>
    <row r="661" spans="3:4" ht="12">
      <c r="C661" s="74"/>
      <c r="D661" s="74"/>
    </row>
    <row r="662" spans="3:4" ht="12">
      <c r="C662" s="74"/>
      <c r="D662" s="74"/>
    </row>
    <row r="663" spans="3:4" ht="12">
      <c r="C663" s="74"/>
      <c r="D663" s="74"/>
    </row>
    <row r="664" spans="3:4" ht="12">
      <c r="C664" s="74"/>
      <c r="D664" s="74"/>
    </row>
    <row r="665" spans="3:4" ht="12">
      <c r="C665" s="74"/>
      <c r="D665" s="74"/>
    </row>
    <row r="666" spans="3:4" ht="12">
      <c r="C666" s="74"/>
      <c r="D666" s="74"/>
    </row>
    <row r="667" spans="3:4" ht="12">
      <c r="C667" s="74"/>
      <c r="D667" s="74"/>
    </row>
    <row r="668" spans="3:4" ht="12">
      <c r="C668" s="74"/>
      <c r="D668" s="74"/>
    </row>
    <row r="669" spans="3:4" ht="12">
      <c r="C669" s="74"/>
      <c r="D669" s="74"/>
    </row>
    <row r="670" spans="3:4" ht="12">
      <c r="C670" s="74"/>
      <c r="D670" s="74"/>
    </row>
    <row r="671" spans="3:4" ht="12">
      <c r="C671" s="74"/>
      <c r="D671" s="74"/>
    </row>
    <row r="672" spans="3:4" ht="12">
      <c r="C672" s="74"/>
      <c r="D672" s="74"/>
    </row>
    <row r="673" spans="3:4" ht="12">
      <c r="C673" s="74"/>
      <c r="D673" s="74"/>
    </row>
    <row r="674" spans="3:4" ht="12">
      <c r="C674" s="74"/>
      <c r="D674" s="74"/>
    </row>
    <row r="675" spans="3:4" ht="12">
      <c r="C675" s="74"/>
      <c r="D675" s="74"/>
    </row>
    <row r="676" spans="3:4" ht="12">
      <c r="C676" s="74"/>
      <c r="D676" s="74"/>
    </row>
    <row r="677" spans="3:4" ht="12">
      <c r="C677" s="74"/>
      <c r="D677" s="74"/>
    </row>
    <row r="678" spans="3:4" ht="12">
      <c r="C678" s="74"/>
      <c r="D678" s="74"/>
    </row>
    <row r="679" spans="3:4" ht="12">
      <c r="C679" s="74"/>
      <c r="D679" s="74"/>
    </row>
    <row r="680" spans="3:4" ht="12">
      <c r="C680" s="74"/>
      <c r="D680" s="74"/>
    </row>
    <row r="681" spans="3:4" ht="12">
      <c r="C681" s="74"/>
      <c r="D681" s="74"/>
    </row>
    <row r="682" spans="3:4" ht="12">
      <c r="C682" s="74"/>
      <c r="D682" s="74"/>
    </row>
    <row r="683" spans="3:4" ht="12">
      <c r="C683" s="74"/>
      <c r="D683" s="74"/>
    </row>
    <row r="684" spans="3:4" ht="12">
      <c r="C684" s="74"/>
      <c r="D684" s="74"/>
    </row>
    <row r="685" spans="3:4" ht="12">
      <c r="C685" s="74"/>
      <c r="D685" s="74"/>
    </row>
    <row r="686" spans="3:4" ht="12">
      <c r="C686" s="74"/>
      <c r="D686" s="74"/>
    </row>
    <row r="687" spans="3:4" ht="12">
      <c r="C687" s="74"/>
      <c r="D687" s="74"/>
    </row>
    <row r="688" spans="3:4" ht="12">
      <c r="C688" s="74"/>
      <c r="D688" s="74"/>
    </row>
    <row r="689" spans="3:4" ht="12">
      <c r="C689" s="74"/>
      <c r="D689" s="74"/>
    </row>
    <row r="690" spans="3:4" ht="12">
      <c r="C690" s="74"/>
      <c r="D690" s="74"/>
    </row>
    <row r="691" spans="3:4" ht="12">
      <c r="C691" s="74"/>
      <c r="D691" s="74"/>
    </row>
    <row r="692" spans="3:4" ht="12">
      <c r="C692" s="74"/>
      <c r="D692" s="74"/>
    </row>
    <row r="693" spans="3:4" ht="12">
      <c r="C693" s="74"/>
      <c r="D693" s="74"/>
    </row>
    <row r="694" spans="3:4" ht="12">
      <c r="C694" s="74"/>
      <c r="D694" s="74"/>
    </row>
    <row r="695" spans="3:4" ht="12">
      <c r="C695" s="74"/>
      <c r="D695" s="74"/>
    </row>
    <row r="696" spans="3:4" ht="12">
      <c r="C696" s="74"/>
      <c r="D696" s="74"/>
    </row>
    <row r="697" spans="3:4" ht="12">
      <c r="C697" s="74"/>
      <c r="D697" s="74"/>
    </row>
    <row r="698" spans="3:4" ht="12">
      <c r="C698" s="74"/>
      <c r="D698" s="74"/>
    </row>
    <row r="699" spans="3:4" ht="12">
      <c r="C699" s="74"/>
      <c r="D699" s="74"/>
    </row>
    <row r="700" spans="3:4" ht="12">
      <c r="C700" s="74"/>
      <c r="D700" s="74"/>
    </row>
    <row r="701" spans="3:4" ht="12">
      <c r="C701" s="74"/>
      <c r="D701" s="74"/>
    </row>
    <row r="702" spans="3:4" ht="12">
      <c r="C702" s="74"/>
      <c r="D702" s="74"/>
    </row>
    <row r="703" spans="3:4" ht="12">
      <c r="C703" s="74"/>
      <c r="D703" s="74"/>
    </row>
    <row r="704" spans="3:4" ht="12">
      <c r="C704" s="74"/>
      <c r="D704" s="74"/>
    </row>
    <row r="705" spans="3:4" ht="12">
      <c r="C705" s="74"/>
      <c r="D705" s="74"/>
    </row>
    <row r="706" spans="3:4" ht="12">
      <c r="C706" s="74"/>
      <c r="D706" s="74"/>
    </row>
    <row r="707" spans="3:4" ht="12">
      <c r="C707" s="74"/>
      <c r="D707" s="74"/>
    </row>
    <row r="708" spans="3:4" ht="12">
      <c r="C708" s="74"/>
      <c r="D708" s="74"/>
    </row>
    <row r="709" spans="3:4" ht="12">
      <c r="C709" s="74"/>
      <c r="D709" s="74"/>
    </row>
    <row r="710" spans="3:4" ht="12">
      <c r="C710" s="74"/>
      <c r="D710" s="74"/>
    </row>
    <row r="711" spans="3:4" ht="12">
      <c r="C711" s="74"/>
      <c r="D711" s="74"/>
    </row>
    <row r="712" spans="3:4" ht="12">
      <c r="C712" s="74"/>
      <c r="D712" s="74"/>
    </row>
    <row r="713" spans="3:4" ht="12">
      <c r="C713" s="74"/>
      <c r="D713" s="74"/>
    </row>
    <row r="714" spans="3:4" ht="12">
      <c r="C714" s="74"/>
      <c r="D714" s="74"/>
    </row>
    <row r="715" spans="3:4" ht="12">
      <c r="C715" s="74"/>
      <c r="D715" s="74"/>
    </row>
    <row r="716" spans="3:4" ht="12">
      <c r="C716" s="74"/>
      <c r="D716" s="74"/>
    </row>
    <row r="717" spans="3:4" ht="12">
      <c r="C717" s="74"/>
      <c r="D717" s="74"/>
    </row>
    <row r="718" spans="3:4" ht="12">
      <c r="C718" s="74"/>
      <c r="D718" s="74"/>
    </row>
    <row r="719" spans="3:4" ht="12">
      <c r="C719" s="74"/>
      <c r="D719" s="74"/>
    </row>
    <row r="720" spans="3:4" ht="12">
      <c r="C720" s="74"/>
      <c r="D720" s="74"/>
    </row>
    <row r="721" spans="3:4" ht="12">
      <c r="C721" s="74"/>
      <c r="D721" s="74"/>
    </row>
    <row r="722" spans="3:4" ht="12">
      <c r="C722" s="74"/>
      <c r="D722" s="74"/>
    </row>
    <row r="723" spans="3:4" ht="12">
      <c r="C723" s="74"/>
      <c r="D723" s="74"/>
    </row>
    <row r="724" spans="3:4" ht="12">
      <c r="C724" s="74"/>
      <c r="D724" s="74"/>
    </row>
    <row r="725" spans="3:4" ht="12">
      <c r="C725" s="74"/>
      <c r="D725" s="74"/>
    </row>
    <row r="726" spans="3:4" ht="12">
      <c r="C726" s="74"/>
      <c r="D726" s="74"/>
    </row>
    <row r="727" spans="3:4" ht="12">
      <c r="C727" s="74"/>
      <c r="D727" s="74"/>
    </row>
    <row r="728" spans="3:4" ht="12">
      <c r="C728" s="74"/>
      <c r="D728" s="74"/>
    </row>
    <row r="729" spans="3:4" ht="12">
      <c r="C729" s="74"/>
      <c r="D729" s="74"/>
    </row>
    <row r="730" spans="3:4" ht="12">
      <c r="C730" s="74"/>
      <c r="D730" s="74"/>
    </row>
    <row r="731" spans="3:4" ht="12">
      <c r="C731" s="74"/>
      <c r="D731" s="74"/>
    </row>
    <row r="732" spans="3:4" ht="12">
      <c r="C732" s="74"/>
      <c r="D732" s="74"/>
    </row>
    <row r="733" spans="3:4" ht="12">
      <c r="C733" s="74"/>
      <c r="D733" s="74"/>
    </row>
    <row r="734" spans="3:4" ht="12">
      <c r="C734" s="74"/>
      <c r="D734" s="74"/>
    </row>
    <row r="735" spans="3:4" ht="12">
      <c r="C735" s="74"/>
      <c r="D735" s="74"/>
    </row>
    <row r="736" spans="3:4" ht="12">
      <c r="C736" s="74"/>
      <c r="D736" s="74"/>
    </row>
    <row r="737" spans="3:4" ht="12">
      <c r="C737" s="74"/>
      <c r="D737" s="74"/>
    </row>
    <row r="738" spans="3:4" ht="12">
      <c r="C738" s="74"/>
      <c r="D738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 Lusavec</cp:lastModifiedBy>
  <cp:lastPrinted>2019-11-26T09:16:17Z</cp:lastPrinted>
  <dcterms:created xsi:type="dcterms:W3CDTF">2013-09-11T11:00:21Z</dcterms:created>
  <dcterms:modified xsi:type="dcterms:W3CDTF">2019-12-04T14:05:08Z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