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DIO'!$A$1:$H$28</definedName>
    <definedName name="_xlnm.Print_Area" localSheetId="1">'PLAN PRIHODA'!$A$1:$H$48</definedName>
  </definedNames>
  <calcPr fullCalcOnLoad="1"/>
</workbook>
</file>

<file path=xl/sharedStrings.xml><?xml version="1.0" encoding="utf-8"?>
<sst xmlns="http://schemas.openxmlformats.org/spreadsheetml/2006/main" count="280" uniqueCount="120">
  <si>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</si>
  <si>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</si>
  <si>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</si>
  <si>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</si>
  <si>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</si>
  <si>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</si>
  <si>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</si>
  <si>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</si>
  <si>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</si>
  <si>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</si>
  <si>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</si>
  <si>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</si>
  <si>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</si>
  <si>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</si>
  <si>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</si>
  <si>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</si>
  <si>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</si>
  <si>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</si>
  <si>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</si>
  <si>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</si>
  <si>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</si>
  <si>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</si>
  <si>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</si>
  <si>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</si>
  <si>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</si>
  <si>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</si>
  <si>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</si>
  <si>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</si>
  <si>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</si>
  <si>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</si>
  <si>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</si>
  <si>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</si>
  <si>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</si>
  <si>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</si>
  <si>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</si>
  <si>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</si>
  <si>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</si>
  <si>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</si>
  <si>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</si>
  <si>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</si>
  <si>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</si>
  <si>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</si>
  <si>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</si>
  <si>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</si>
  <si>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</si>
  <si>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</si>
  <si>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</si>
  <si>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PROJEKCIJA PLANA ZA 2016.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</si>
  <si>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</si>
  <si>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</si>
  <si>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</si>
  <si>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</si>
  <si>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</si>
  <si>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</si>
  <si>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</si>
  <si>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</si>
  <si>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</si>
  <si>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OŠ "GRIGOR VITEZ" SVETI IVAN ŽABNO</t>
  </si>
  <si>
    <t>1.1.</t>
  </si>
  <si>
    <t>DRŽAVNI PRORAČUN</t>
  </si>
  <si>
    <t>19 1030</t>
  </si>
  <si>
    <t>Zakonski standard u osnovnom školstvu</t>
  </si>
  <si>
    <t>19 1030A100052</t>
  </si>
  <si>
    <t>Odgojno obrazovno, administrativno i tehničko osoblje</t>
  </si>
  <si>
    <t>1.2.</t>
  </si>
  <si>
    <t>ŽUPANIJSKI PRORAČUN</t>
  </si>
  <si>
    <t>Naknade troškova osobama izvan radnog odnosa</t>
  </si>
  <si>
    <t>19 1030K100026</t>
  </si>
  <si>
    <t xml:space="preserve">Dodatna ulaganja </t>
  </si>
  <si>
    <t>Rashodi za dodatna ulaganja na nefinancijskoj imovini</t>
  </si>
  <si>
    <t>Dodatna ulaganja na građevinskim objektima</t>
  </si>
  <si>
    <t>19 1030K100027</t>
  </si>
  <si>
    <t>Opremanje</t>
  </si>
  <si>
    <t>Rashodi za nabavu proizvedene dugotrajne imovine</t>
  </si>
  <si>
    <t>Dodatna ulaganja na postrojenjima i opremi</t>
  </si>
  <si>
    <t>1.3.</t>
  </si>
  <si>
    <t>ŽUPANIJSKI PRORAČUN IZNAD STANDARDA</t>
  </si>
  <si>
    <t>19 1031</t>
  </si>
  <si>
    <t>Javne potrebe iznad zakonskog standarda u osnovnom školstvu</t>
  </si>
  <si>
    <t>19 1031A100053</t>
  </si>
  <si>
    <t>Županijske javne potrebe u osnovnom školstvu</t>
  </si>
  <si>
    <t>19 1031K100029</t>
  </si>
  <si>
    <t>RASHODI ZA NABAVU NEFINANCIJSKE IMOVINE</t>
  </si>
  <si>
    <t>19 1031K100032</t>
  </si>
  <si>
    <t>Izgradnja zgrade područne škole Cirkvena</t>
  </si>
  <si>
    <t>Građevinski objekti</t>
  </si>
  <si>
    <t>19 1030K100032</t>
  </si>
  <si>
    <t>19 1031A100054</t>
  </si>
  <si>
    <t>Školska kuhinja</t>
  </si>
  <si>
    <t>19 1031A100055</t>
  </si>
  <si>
    <t>Terenska nastava</t>
  </si>
  <si>
    <t>19 1031A100056</t>
  </si>
  <si>
    <t>Osiguranje učenika</t>
  </si>
  <si>
    <t>19 1031A100057</t>
  </si>
  <si>
    <t>19 1031A100058</t>
  </si>
  <si>
    <t>Ostali prihodi</t>
  </si>
  <si>
    <t>19 1031A100059</t>
  </si>
  <si>
    <t>1.4.</t>
  </si>
  <si>
    <t>19 1032</t>
  </si>
  <si>
    <t>Javne potrebe u predškolskom obrazovanju</t>
  </si>
  <si>
    <t>19 1032A100060</t>
  </si>
  <si>
    <t>1 (2+3+4+5+6+7+8)</t>
  </si>
  <si>
    <t>OPĆINSKI PRORAČUN-PREDŠKOLSKI ODGOJ</t>
  </si>
  <si>
    <t>Ravnateljica:</t>
  </si>
  <si>
    <t>Nevenka Bajsić</t>
  </si>
  <si>
    <t>Sveti Ivan Žabno</t>
  </si>
  <si>
    <t>PRIJEDLOG FINANCIJSKOG PLANA OŠ "GRIGOR VITEZ" SVETI IVAN ŽABNO ZA 2015. I                                                                                                                                                PROJEKCIJA PLANA ZA  2016. I 2017. GODINU</t>
  </si>
  <si>
    <t>Prijedlog plana 
za 2015.</t>
  </si>
  <si>
    <t>Projekcija plana
za 2016.</t>
  </si>
  <si>
    <t>Projekcija plana 
za 2017.</t>
  </si>
  <si>
    <t>2017.</t>
  </si>
  <si>
    <t>Ukupno prihodi i primici za 2017.</t>
  </si>
  <si>
    <t>PRIJEDLOG PLANA ZA 2015.</t>
  </si>
  <si>
    <t>PROJEKCIJA PLANA ZA 2017.</t>
  </si>
  <si>
    <t>Pomoćnici u nastavi</t>
  </si>
  <si>
    <t>Sveti Ivan Žabno, 30.12.2014.</t>
  </si>
  <si>
    <t>30.12.2014.</t>
  </si>
  <si>
    <t xml:space="preserve">PLAN RASHODA I IZDATAKA </t>
  </si>
  <si>
    <t>KLASA: 003-02/14-01/91</t>
  </si>
  <si>
    <t>URBROJ: 2137-46-14-01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</si>
</sst>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color indexed="36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7030A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FF00FF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2" fillId="0" borderId="24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5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3" fontId="34" fillId="0" borderId="25" xfId="0" applyNumberFormat="1" applyFont="1" applyBorder="1" applyAlignment="1">
      <alignment horizontal="right"/>
    </xf>
    <xf numFmtId="0" fontId="34" fillId="0" borderId="19" xfId="0" applyFont="1" applyBorder="1" applyAlignment="1" quotePrefix="1">
      <alignment horizontal="left"/>
    </xf>
    <xf numFmtId="0" fontId="34" fillId="0" borderId="19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>
      <alignment horizontal="center" wrapText="1"/>
      <protection/>
    </xf>
    <xf numFmtId="0" fontId="3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7" xfId="0" applyNumberFormat="1" applyFont="1" applyFill="1" applyBorder="1" applyAlignment="1">
      <alignment horizontal="right" vertical="top" wrapText="1"/>
    </xf>
    <xf numFmtId="1" fontId="22" fillId="49" borderId="2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74" fillId="35" borderId="20" xfId="0" applyNumberFormat="1" applyFont="1" applyFill="1" applyBorder="1" applyAlignment="1" applyProtection="1">
      <alignment horizontal="center" vertical="center" wrapText="1"/>
      <protection/>
    </xf>
    <xf numFmtId="3" fontId="75" fillId="0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39" fillId="0" borderId="20" xfId="0" applyNumberFormat="1" applyFont="1" applyFill="1" applyBorder="1" applyAlignment="1" applyProtection="1">
      <alignment wrapText="1"/>
      <protection/>
    </xf>
    <xf numFmtId="3" fontId="27" fillId="0" borderId="20" xfId="0" applyNumberFormat="1" applyFont="1" applyFill="1" applyBorder="1" applyAlignment="1" applyProtection="1">
      <alignment/>
      <protection/>
    </xf>
    <xf numFmtId="3" fontId="76" fillId="0" borderId="20" xfId="0" applyNumberFormat="1" applyFont="1" applyFill="1" applyBorder="1" applyAlignment="1" applyProtection="1">
      <alignment/>
      <protection/>
    </xf>
    <xf numFmtId="3" fontId="77" fillId="0" borderId="20" xfId="0" applyNumberFormat="1" applyFont="1" applyFill="1" applyBorder="1" applyAlignment="1" applyProtection="1">
      <alignment/>
      <protection/>
    </xf>
    <xf numFmtId="3" fontId="78" fillId="0" borderId="20" xfId="0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76" fillId="0" borderId="20" xfId="0" applyNumberFormat="1" applyFont="1" applyFill="1" applyBorder="1" applyAlignment="1" applyProtection="1">
      <alignment wrapText="1"/>
      <protection/>
    </xf>
    <xf numFmtId="0" fontId="76" fillId="0" borderId="20" xfId="0" applyNumberFormat="1" applyFont="1" applyFill="1" applyBorder="1" applyAlignment="1" applyProtection="1">
      <alignment/>
      <protection/>
    </xf>
    <xf numFmtId="0" fontId="77" fillId="0" borderId="20" xfId="0" applyNumberFormat="1" applyFont="1" applyFill="1" applyBorder="1" applyAlignment="1" applyProtection="1">
      <alignment wrapText="1"/>
      <protection/>
    </xf>
    <xf numFmtId="0" fontId="77" fillId="0" borderId="20" xfId="0" applyNumberFormat="1" applyFont="1" applyFill="1" applyBorder="1" applyAlignment="1" applyProtection="1">
      <alignment/>
      <protection/>
    </xf>
    <xf numFmtId="0" fontId="75" fillId="0" borderId="20" xfId="0" applyNumberFormat="1" applyFont="1" applyFill="1" applyBorder="1" applyAlignment="1" applyProtection="1">
      <alignment wrapText="1"/>
      <protection/>
    </xf>
    <xf numFmtId="0" fontId="75" fillId="0" borderId="20" xfId="0" applyNumberFormat="1" applyFont="1" applyFill="1" applyBorder="1" applyAlignment="1" applyProtection="1">
      <alignment/>
      <protection/>
    </xf>
    <xf numFmtId="0" fontId="78" fillId="0" borderId="20" xfId="0" applyNumberFormat="1" applyFont="1" applyFill="1" applyBorder="1" applyAlignment="1" applyProtection="1">
      <alignment wrapText="1"/>
      <protection/>
    </xf>
    <xf numFmtId="0" fontId="78" fillId="0" borderId="20" xfId="0" applyNumberFormat="1" applyFont="1" applyFill="1" applyBorder="1" applyAlignment="1" applyProtection="1">
      <alignment/>
      <protection/>
    </xf>
    <xf numFmtId="3" fontId="22" fillId="0" borderId="20" xfId="0" applyNumberFormat="1" applyFont="1" applyFill="1" applyBorder="1" applyAlignment="1" applyProtection="1">
      <alignment/>
      <protection/>
    </xf>
    <xf numFmtId="0" fontId="22" fillId="0" borderId="20" xfId="0" applyNumberFormat="1" applyFont="1" applyFill="1" applyBorder="1" applyAlignment="1" applyProtection="1">
      <alignment/>
      <protection/>
    </xf>
    <xf numFmtId="0" fontId="22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3" fontId="21" fillId="0" borderId="20" xfId="0" applyNumberFormat="1" applyFont="1" applyFill="1" applyBorder="1" applyAlignment="1" applyProtection="1">
      <alignment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3" fontId="76" fillId="0" borderId="20" xfId="0" applyNumberFormat="1" applyFont="1" applyFill="1" applyBorder="1" applyAlignment="1" applyProtection="1">
      <alignment horizontal="center"/>
      <protection/>
    </xf>
    <xf numFmtId="3" fontId="77" fillId="0" borderId="20" xfId="0" applyNumberFormat="1" applyFont="1" applyFill="1" applyBorder="1" applyAlignment="1" applyProtection="1">
      <alignment horizontal="center"/>
      <protection/>
    </xf>
    <xf numFmtId="3" fontId="75" fillId="0" borderId="20" xfId="0" applyNumberFormat="1" applyFont="1" applyFill="1" applyBorder="1" applyAlignment="1" applyProtection="1">
      <alignment horizontal="left"/>
      <protection/>
    </xf>
    <xf numFmtId="3" fontId="78" fillId="0" borderId="20" xfId="0" applyNumberFormat="1" applyFont="1" applyFill="1" applyBorder="1" applyAlignment="1" applyProtection="1">
      <alignment horizontal="center"/>
      <protection/>
    </xf>
    <xf numFmtId="3" fontId="27" fillId="0" borderId="20" xfId="0" applyNumberFormat="1" applyFont="1" applyFill="1" applyBorder="1" applyAlignment="1" applyProtection="1">
      <alignment horizontal="center"/>
      <protection/>
    </xf>
    <xf numFmtId="3" fontId="25" fillId="0" borderId="20" xfId="0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76" fillId="0" borderId="20" xfId="0" applyNumberFormat="1" applyFont="1" applyFill="1" applyBorder="1" applyAlignment="1" applyProtection="1">
      <alignment horizontal="center"/>
      <protection/>
    </xf>
    <xf numFmtId="0" fontId="77" fillId="0" borderId="20" xfId="0" applyNumberFormat="1" applyFont="1" applyFill="1" applyBorder="1" applyAlignment="1" applyProtection="1">
      <alignment horizontal="center"/>
      <protection/>
    </xf>
    <xf numFmtId="0" fontId="75" fillId="0" borderId="20" xfId="0" applyNumberFormat="1" applyFont="1" applyFill="1" applyBorder="1" applyAlignment="1" applyProtection="1">
      <alignment horizontal="left"/>
      <protection/>
    </xf>
    <xf numFmtId="0" fontId="78" fillId="0" borderId="20" xfId="0" applyNumberFormat="1" applyFont="1" applyFill="1" applyBorder="1" applyAlignment="1" applyProtection="1">
      <alignment horizontal="center"/>
      <protection/>
    </xf>
    <xf numFmtId="0" fontId="75" fillId="0" borderId="2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16" fontId="76" fillId="0" borderId="20" xfId="0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/>
    </xf>
    <xf numFmtId="1" fontId="21" fillId="0" borderId="24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wrapText="1"/>
    </xf>
    <xf numFmtId="1" fontId="21" fillId="0" borderId="24" xfId="0" applyNumberFormat="1" applyFont="1" applyBorder="1" applyAlignment="1">
      <alignment wrapText="1"/>
    </xf>
    <xf numFmtId="0" fontId="25" fillId="0" borderId="29" xfId="0" applyNumberFormat="1" applyFont="1" applyFill="1" applyBorder="1" applyAlignment="1" applyProtection="1">
      <alignment vertical="center" wrapText="1"/>
      <protection/>
    </xf>
    <xf numFmtId="0" fontId="25" fillId="0" borderId="24" xfId="0" applyNumberFormat="1" applyFont="1" applyFill="1" applyBorder="1" applyAlignment="1" applyProtection="1">
      <alignment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left" vertical="center"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1" fillId="0" borderId="30" xfId="0" applyFont="1" applyBorder="1" applyAlignment="1">
      <alignment horizontal="right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left" wrapText="1"/>
    </xf>
    <xf numFmtId="0" fontId="22" fillId="0" borderId="24" xfId="0" applyFont="1" applyBorder="1" applyAlignment="1">
      <alignment vertical="center" wrapText="1"/>
    </xf>
    <xf numFmtId="0" fontId="25" fillId="0" borderId="29" xfId="0" applyNumberFormat="1" applyFont="1" applyFill="1" applyBorder="1" applyAlignment="1" applyProtection="1">
      <alignment vertical="center"/>
      <protection/>
    </xf>
    <xf numFmtId="0" fontId="25" fillId="0" borderId="24" xfId="0" applyNumberFormat="1" applyFont="1" applyFill="1" applyBorder="1" applyAlignment="1" applyProtection="1">
      <alignment vertical="center"/>
      <protection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vertical="center"/>
    </xf>
    <xf numFmtId="0" fontId="25" fillId="0" borderId="30" xfId="0" applyNumberFormat="1" applyFont="1" applyFill="1" applyBorder="1" applyAlignment="1" applyProtection="1">
      <alignment/>
      <protection/>
    </xf>
    <xf numFmtId="0" fontId="79" fillId="0" borderId="25" xfId="0" applyFont="1" applyBorder="1" applyAlignment="1">
      <alignment horizontal="left"/>
    </xf>
    <xf numFmtId="0" fontId="80" fillId="0" borderId="19" xfId="0" applyNumberFormat="1" applyFont="1" applyFill="1" applyBorder="1" applyAlignment="1" applyProtection="1">
      <alignment/>
      <protection/>
    </xf>
    <xf numFmtId="3" fontId="79" fillId="0" borderId="20" xfId="0" applyNumberFormat="1" applyFont="1" applyFill="1" applyBorder="1" applyAlignment="1" applyProtection="1">
      <alignment wrapText="1"/>
      <protection/>
    </xf>
    <xf numFmtId="3" fontId="34" fillId="0" borderId="20" xfId="0" applyNumberFormat="1" applyFont="1" applyBorder="1" applyAlignment="1">
      <alignment/>
    </xf>
    <xf numFmtId="3" fontId="79" fillId="0" borderId="20" xfId="0" applyNumberFormat="1" applyFont="1" applyBorder="1" applyAlignment="1">
      <alignment/>
    </xf>
    <xf numFmtId="3" fontId="34" fillId="0" borderId="20" xfId="0" applyNumberFormat="1" applyFont="1" applyFill="1" applyBorder="1" applyAlignment="1" applyProtection="1">
      <alignment wrapText="1"/>
      <protection/>
    </xf>
    <xf numFmtId="3" fontId="81" fillId="0" borderId="2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5" xfId="0" applyNumberFormat="1" applyFont="1" applyFill="1" applyBorder="1" applyAlignment="1" applyProtection="1" quotePrefix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0" borderId="25" xfId="0" applyNumberFormat="1" applyFont="1" applyFill="1" applyBorder="1" applyAlignment="1" applyProtection="1">
      <alignment horizontal="left" wrapText="1"/>
      <protection/>
    </xf>
    <xf numFmtId="0" fontId="34" fillId="0" borderId="25" xfId="0" applyNumberFormat="1" applyFont="1" applyFill="1" applyBorder="1" applyAlignment="1" applyProtection="1">
      <alignment horizontal="lef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81" fillId="0" borderId="25" xfId="0" applyNumberFormat="1" applyFont="1" applyFill="1" applyBorder="1" applyAlignment="1" applyProtection="1" quotePrefix="1">
      <alignment horizontal="left" wrapText="1"/>
      <protection/>
    </xf>
    <xf numFmtId="0" fontId="82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5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 wrapText="1"/>
      <protection/>
    </xf>
    <xf numFmtId="0" fontId="79" fillId="0" borderId="25" xfId="0" applyNumberFormat="1" applyFont="1" applyFill="1" applyBorder="1" applyAlignment="1" applyProtection="1">
      <alignment horizontal="left" wrapText="1"/>
      <protection/>
    </xf>
    <xf numFmtId="0" fontId="83" fillId="0" borderId="19" xfId="0" applyNumberFormat="1" applyFont="1" applyFill="1" applyBorder="1" applyAlignment="1" applyProtection="1">
      <alignment wrapText="1"/>
      <protection/>
    </xf>
    <xf numFmtId="0" fontId="80" fillId="0" borderId="19" xfId="0" applyNumberFormat="1" applyFont="1" applyFill="1" applyBorder="1" applyAlignment="1" applyProtection="1">
      <alignment/>
      <protection/>
    </xf>
    <xf numFmtId="3" fontId="22" fillId="0" borderId="24" xfId="0" applyNumberFormat="1" applyFont="1" applyBorder="1" applyAlignment="1">
      <alignment horizontal="center"/>
    </xf>
    <xf numFmtId="0" fontId="37" fillId="0" borderId="24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 applyProtection="1" quotePrefix="1">
      <alignment horizontal="left" wrapText="1"/>
      <protection/>
    </xf>
    <xf numFmtId="0" fontId="35" fillId="0" borderId="31" xfId="0" applyNumberFormat="1" applyFont="1" applyFill="1" applyBorder="1" applyAlignment="1" applyProtection="1">
      <alignment wrapText="1"/>
      <protection/>
    </xf>
    <xf numFmtId="0" fontId="37" fillId="0" borderId="30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 applyProtection="1">
      <alignment horizontal="center" vertical="center"/>
      <protection/>
    </xf>
    <xf numFmtId="0" fontId="28" fillId="0" borderId="19" xfId="0" applyNumberFormat="1" applyFont="1" applyFill="1" applyBorder="1" applyAlignment="1" applyProtection="1">
      <alignment horizontal="center" vertical="center"/>
      <protection/>
    </xf>
    <xf numFmtId="0" fontId="28" fillId="0" borderId="33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672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672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105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105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I11" sqref="I1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70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60" customHeight="1">
      <c r="A1" s="148" t="s">
        <v>106</v>
      </c>
      <c r="B1" s="148"/>
      <c r="C1" s="148"/>
      <c r="D1" s="148"/>
      <c r="E1" s="148"/>
      <c r="F1" s="148"/>
      <c r="G1" s="148"/>
      <c r="H1" s="148"/>
    </row>
    <row r="2" spans="1:8" s="51" customFormat="1" ht="35.25" customHeight="1">
      <c r="A2" s="148" t="s">
        <v>50</v>
      </c>
      <c r="B2" s="148"/>
      <c r="C2" s="148"/>
      <c r="D2" s="148"/>
      <c r="E2" s="148"/>
      <c r="F2" s="148"/>
      <c r="G2" s="161"/>
      <c r="H2" s="161"/>
    </row>
    <row r="3" spans="1:8" ht="25.5" customHeight="1">
      <c r="A3" s="148"/>
      <c r="B3" s="148"/>
      <c r="C3" s="148"/>
      <c r="D3" s="148"/>
      <c r="E3" s="148"/>
      <c r="F3" s="148"/>
      <c r="G3" s="148"/>
      <c r="H3" s="150"/>
    </row>
    <row r="4" spans="1:5" ht="9" customHeight="1">
      <c r="A4" s="52"/>
      <c r="B4" s="53"/>
      <c r="C4" s="53"/>
      <c r="D4" s="53"/>
      <c r="E4" s="53"/>
    </row>
    <row r="5" spans="1:9" ht="27.75" customHeight="1">
      <c r="A5" s="54"/>
      <c r="B5" s="55"/>
      <c r="C5" s="55"/>
      <c r="D5" s="56"/>
      <c r="E5" s="57"/>
      <c r="F5" s="58" t="s">
        <v>107</v>
      </c>
      <c r="G5" s="58" t="s">
        <v>108</v>
      </c>
      <c r="H5" s="59" t="s">
        <v>109</v>
      </c>
      <c r="I5" s="60"/>
    </row>
    <row r="6" spans="1:9" ht="27.75" customHeight="1">
      <c r="A6" s="164" t="s">
        <v>51</v>
      </c>
      <c r="B6" s="165"/>
      <c r="C6" s="165"/>
      <c r="D6" s="165"/>
      <c r="E6" s="166"/>
      <c r="F6" s="143">
        <f>SUM(F7:F8)</f>
        <v>11771386</v>
      </c>
      <c r="G6" s="143">
        <f>SUM(G7:G8)</f>
        <v>8054000</v>
      </c>
      <c r="H6" s="143">
        <f>SUM(H7:H8)</f>
        <v>8054000</v>
      </c>
      <c r="I6" s="77"/>
    </row>
    <row r="7" spans="1:8" ht="22.5" customHeight="1">
      <c r="A7" s="153" t="s">
        <v>0</v>
      </c>
      <c r="B7" s="152"/>
      <c r="C7" s="152"/>
      <c r="D7" s="152"/>
      <c r="E7" s="160"/>
      <c r="F7" s="144">
        <v>8056586</v>
      </c>
      <c r="G7" s="144">
        <v>7964200</v>
      </c>
      <c r="H7" s="144">
        <v>7964200</v>
      </c>
    </row>
    <row r="8" spans="1:8" ht="22.5" customHeight="1">
      <c r="A8" s="162" t="s">
        <v>1</v>
      </c>
      <c r="B8" s="160"/>
      <c r="C8" s="160"/>
      <c r="D8" s="160"/>
      <c r="E8" s="160"/>
      <c r="F8" s="144">
        <v>3714800</v>
      </c>
      <c r="G8" s="144">
        <v>89800</v>
      </c>
      <c r="H8" s="144">
        <v>89800</v>
      </c>
    </row>
    <row r="9" spans="1:8" ht="22.5" customHeight="1">
      <c r="A9" s="141" t="s">
        <v>52</v>
      </c>
      <c r="B9" s="142"/>
      <c r="C9" s="142"/>
      <c r="D9" s="142"/>
      <c r="E9" s="142"/>
      <c r="F9" s="145">
        <f>SUM(F10:F11)</f>
        <v>11771386</v>
      </c>
      <c r="G9" s="145">
        <f>SUM(G10:G11)</f>
        <v>8054000</v>
      </c>
      <c r="H9" s="145">
        <f>SUM(H10:H11)</f>
        <v>8054000</v>
      </c>
    </row>
    <row r="10" spans="1:8" ht="22.5" customHeight="1">
      <c r="A10" s="151" t="s">
        <v>2</v>
      </c>
      <c r="B10" s="152"/>
      <c r="C10" s="152"/>
      <c r="D10" s="152"/>
      <c r="E10" s="163"/>
      <c r="F10" s="146">
        <v>8056586</v>
      </c>
      <c r="G10" s="146">
        <v>7964200</v>
      </c>
      <c r="H10" s="146">
        <v>7964200</v>
      </c>
    </row>
    <row r="11" spans="1:8" ht="22.5" customHeight="1">
      <c r="A11" s="162" t="s">
        <v>3</v>
      </c>
      <c r="B11" s="160"/>
      <c r="C11" s="160"/>
      <c r="D11" s="160"/>
      <c r="E11" s="160"/>
      <c r="F11" s="146">
        <v>3714800</v>
      </c>
      <c r="G11" s="146">
        <v>89800</v>
      </c>
      <c r="H11" s="146">
        <v>89800</v>
      </c>
    </row>
    <row r="12" spans="1:8" ht="22.5" customHeight="1">
      <c r="A12" s="158" t="s">
        <v>4</v>
      </c>
      <c r="B12" s="159"/>
      <c r="C12" s="159"/>
      <c r="D12" s="159"/>
      <c r="E12" s="159"/>
      <c r="F12" s="147">
        <f>+F6-F9</f>
        <v>0</v>
      </c>
      <c r="G12" s="147">
        <f>+G6-G9</f>
        <v>0</v>
      </c>
      <c r="H12" s="147">
        <f>+H6-H9</f>
        <v>0</v>
      </c>
    </row>
    <row r="13" spans="1:8" ht="25.5" customHeight="1">
      <c r="A13" s="148"/>
      <c r="B13" s="149"/>
      <c r="C13" s="149"/>
      <c r="D13" s="149"/>
      <c r="E13" s="149"/>
      <c r="F13" s="150"/>
      <c r="G13" s="150"/>
      <c r="H13" s="150"/>
    </row>
    <row r="14" spans="1:8" ht="27.75" customHeight="1">
      <c r="A14" s="54"/>
      <c r="B14" s="55"/>
      <c r="C14" s="55"/>
      <c r="D14" s="56"/>
      <c r="E14" s="57"/>
      <c r="F14" s="58" t="s">
        <v>107</v>
      </c>
      <c r="G14" s="58" t="s">
        <v>108</v>
      </c>
      <c r="H14" s="59" t="s">
        <v>109</v>
      </c>
    </row>
    <row r="15" spans="1:8" ht="22.5" customHeight="1">
      <c r="A15" s="154" t="s">
        <v>5</v>
      </c>
      <c r="B15" s="155"/>
      <c r="C15" s="155"/>
      <c r="D15" s="155"/>
      <c r="E15" s="156"/>
      <c r="F15" s="64">
        <v>0</v>
      </c>
      <c r="G15" s="64">
        <v>0</v>
      </c>
      <c r="H15" s="62">
        <v>0</v>
      </c>
    </row>
    <row r="16" spans="1:8" s="46" customFormat="1" ht="25.5" customHeight="1">
      <c r="A16" s="157"/>
      <c r="B16" s="149"/>
      <c r="C16" s="149"/>
      <c r="D16" s="149"/>
      <c r="E16" s="149"/>
      <c r="F16" s="150"/>
      <c r="G16" s="150"/>
      <c r="H16" s="150"/>
    </row>
    <row r="17" spans="1:8" s="46" customFormat="1" ht="27.75" customHeight="1">
      <c r="A17" s="54"/>
      <c r="B17" s="55"/>
      <c r="C17" s="55"/>
      <c r="D17" s="56"/>
      <c r="E17" s="57"/>
      <c r="F17" s="58" t="s">
        <v>107</v>
      </c>
      <c r="G17" s="58" t="s">
        <v>108</v>
      </c>
      <c r="H17" s="59" t="s">
        <v>109</v>
      </c>
    </row>
    <row r="18" spans="1:8" s="46" customFormat="1" ht="22.5" customHeight="1">
      <c r="A18" s="153" t="s">
        <v>6</v>
      </c>
      <c r="B18" s="152"/>
      <c r="C18" s="152"/>
      <c r="D18" s="152"/>
      <c r="E18" s="152"/>
      <c r="F18" s="61"/>
      <c r="G18" s="61"/>
      <c r="H18" s="61"/>
    </row>
    <row r="19" spans="1:8" s="46" customFormat="1" ht="22.5" customHeight="1">
      <c r="A19" s="153" t="s">
        <v>7</v>
      </c>
      <c r="B19" s="152"/>
      <c r="C19" s="152"/>
      <c r="D19" s="152"/>
      <c r="E19" s="152"/>
      <c r="F19" s="61"/>
      <c r="G19" s="61"/>
      <c r="H19" s="61"/>
    </row>
    <row r="20" spans="1:8" s="46" customFormat="1" ht="22.5" customHeight="1">
      <c r="A20" s="151" t="s">
        <v>8</v>
      </c>
      <c r="B20" s="152"/>
      <c r="C20" s="152"/>
      <c r="D20" s="152"/>
      <c r="E20" s="152"/>
      <c r="F20" s="61"/>
      <c r="G20" s="61"/>
      <c r="H20" s="61"/>
    </row>
    <row r="21" spans="1:8" s="46" customFormat="1" ht="15" customHeight="1">
      <c r="A21" s="65"/>
      <c r="B21" s="66"/>
      <c r="C21" s="63"/>
      <c r="D21" s="67"/>
      <c r="E21" s="66"/>
      <c r="F21" s="68"/>
      <c r="G21" s="68"/>
      <c r="H21" s="68"/>
    </row>
    <row r="22" spans="1:8" s="46" customFormat="1" ht="22.5" customHeight="1">
      <c r="A22" s="151" t="s">
        <v>9</v>
      </c>
      <c r="B22" s="152"/>
      <c r="C22" s="152"/>
      <c r="D22" s="152"/>
      <c r="E22" s="152"/>
      <c r="F22" s="61">
        <f>SUM(F12,F15,F20)</f>
        <v>0</v>
      </c>
      <c r="G22" s="61">
        <f>SUM(G12,G15,G20)</f>
        <v>0</v>
      </c>
      <c r="H22" s="61">
        <f>SUM(H12,H15,H20)</f>
        <v>0</v>
      </c>
    </row>
    <row r="23" spans="1:5" s="46" customFormat="1" ht="18" customHeight="1">
      <c r="A23" s="69"/>
      <c r="B23" s="53"/>
      <c r="C23" s="53"/>
      <c r="D23" s="53"/>
      <c r="E23" s="53"/>
    </row>
    <row r="25" ht="12.75">
      <c r="G25" s="3" t="s">
        <v>103</v>
      </c>
    </row>
    <row r="26" ht="12.75">
      <c r="G26" s="3" t="s">
        <v>104</v>
      </c>
    </row>
    <row r="27" ht="12.75">
      <c r="E27" s="3" t="s">
        <v>115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J46" sqref="J46"/>
    </sheetView>
  </sheetViews>
  <sheetFormatPr defaultColWidth="11.421875" defaultRowHeight="12.75"/>
  <cols>
    <col min="1" max="1" width="16.00390625" style="16" customWidth="1"/>
    <col min="2" max="3" width="17.57421875" style="16" customWidth="1"/>
    <col min="4" max="4" width="17.57421875" style="47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8" t="s">
        <v>10</v>
      </c>
      <c r="B1" s="148"/>
      <c r="C1" s="148"/>
      <c r="D1" s="148"/>
      <c r="E1" s="148"/>
      <c r="F1" s="148"/>
      <c r="G1" s="148"/>
      <c r="H1" s="148"/>
    </row>
    <row r="2" spans="1:8" s="1" customFormat="1" ht="13.5" thickBot="1">
      <c r="A2" s="9"/>
      <c r="H2" s="10" t="s">
        <v>11</v>
      </c>
    </row>
    <row r="3" spans="1:8" s="1" customFormat="1" ht="26.25" thickBot="1">
      <c r="A3" s="75" t="s">
        <v>12</v>
      </c>
      <c r="B3" s="172" t="s">
        <v>22</v>
      </c>
      <c r="C3" s="173"/>
      <c r="D3" s="173"/>
      <c r="E3" s="173"/>
      <c r="F3" s="173"/>
      <c r="G3" s="173"/>
      <c r="H3" s="174"/>
    </row>
    <row r="4" spans="1:8" s="1" customFormat="1" ht="77.25" thickBot="1">
      <c r="A4" s="76" t="s">
        <v>13</v>
      </c>
      <c r="B4" s="11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3" t="s">
        <v>20</v>
      </c>
    </row>
    <row r="5" spans="1:8" s="1" customFormat="1" ht="13.5" thickBot="1">
      <c r="A5" s="123">
        <v>633</v>
      </c>
      <c r="B5" s="124"/>
      <c r="C5" s="15"/>
      <c r="D5" s="125"/>
      <c r="E5" s="124">
        <v>96900</v>
      </c>
      <c r="F5" s="124"/>
      <c r="G5" s="124"/>
      <c r="H5" s="124"/>
    </row>
    <row r="6" spans="1:8" s="1" customFormat="1" ht="13.5" thickBot="1">
      <c r="A6" s="123">
        <v>652</v>
      </c>
      <c r="B6" s="15"/>
      <c r="C6" s="15"/>
      <c r="D6" s="15">
        <v>305943</v>
      </c>
      <c r="E6" s="15"/>
      <c r="F6" s="15"/>
      <c r="G6" s="15"/>
      <c r="H6" s="15"/>
    </row>
    <row r="7" spans="1:8" s="1" customFormat="1" ht="13.5" thickBot="1">
      <c r="A7" s="123">
        <v>661</v>
      </c>
      <c r="B7" s="15"/>
      <c r="C7" s="15">
        <v>6400</v>
      </c>
      <c r="D7" s="15"/>
      <c r="E7" s="15"/>
      <c r="F7" s="15"/>
      <c r="G7" s="15"/>
      <c r="H7" s="15"/>
    </row>
    <row r="8" spans="1:8" s="1" customFormat="1" ht="13.5" thickBot="1">
      <c r="A8" s="123">
        <v>663</v>
      </c>
      <c r="B8" s="15"/>
      <c r="C8" s="15"/>
      <c r="D8" s="15"/>
      <c r="E8" s="15"/>
      <c r="F8" s="15">
        <v>6900</v>
      </c>
      <c r="G8" s="15"/>
      <c r="H8" s="15"/>
    </row>
    <row r="9" spans="1:8" s="1" customFormat="1" ht="13.5" thickBot="1">
      <c r="A9" s="123">
        <v>671</v>
      </c>
      <c r="B9" s="15">
        <v>11355243</v>
      </c>
      <c r="C9" s="15"/>
      <c r="D9" s="15"/>
      <c r="E9" s="15"/>
      <c r="F9" s="15"/>
      <c r="G9" s="15"/>
      <c r="H9" s="15"/>
    </row>
    <row r="10" spans="1:8" s="1" customFormat="1" ht="13.5" thickBot="1">
      <c r="A10" s="126"/>
      <c r="B10" s="15"/>
      <c r="C10" s="15"/>
      <c r="D10" s="15"/>
      <c r="E10" s="15"/>
      <c r="F10" s="15"/>
      <c r="G10" s="15"/>
      <c r="H10" s="15"/>
    </row>
    <row r="11" spans="1:8" s="1" customFormat="1" ht="13.5" thickBot="1">
      <c r="A11" s="126"/>
      <c r="B11" s="15"/>
      <c r="C11" s="15"/>
      <c r="D11" s="15"/>
      <c r="E11" s="15"/>
      <c r="F11" s="15"/>
      <c r="G11" s="15"/>
      <c r="H11" s="15"/>
    </row>
    <row r="12" spans="1:8" s="1" customFormat="1" ht="13.5" thickBot="1">
      <c r="A12" s="126"/>
      <c r="B12" s="15"/>
      <c r="C12" s="15"/>
      <c r="D12" s="15"/>
      <c r="E12" s="15"/>
      <c r="F12" s="15"/>
      <c r="G12" s="15"/>
      <c r="H12" s="15"/>
    </row>
    <row r="13" spans="1:8" s="1" customFormat="1" ht="13.5" thickBot="1">
      <c r="A13" s="126"/>
      <c r="B13" s="15"/>
      <c r="C13" s="15"/>
      <c r="D13" s="15"/>
      <c r="E13" s="15"/>
      <c r="F13" s="15"/>
      <c r="G13" s="15"/>
      <c r="H13" s="15"/>
    </row>
    <row r="14" spans="1:8" s="1" customFormat="1" ht="30" customHeight="1" thickBot="1">
      <c r="A14" s="14" t="s">
        <v>21</v>
      </c>
      <c r="B14" s="15">
        <f>SUM(B5:B9)</f>
        <v>11355243</v>
      </c>
      <c r="C14" s="15">
        <f aca="true" t="shared" si="0" ref="C14:H14">SUM(C5:C9)</f>
        <v>6400</v>
      </c>
      <c r="D14" s="15">
        <f t="shared" si="0"/>
        <v>305943</v>
      </c>
      <c r="E14" s="15">
        <f t="shared" si="0"/>
        <v>96900</v>
      </c>
      <c r="F14" s="15">
        <f t="shared" si="0"/>
        <v>6900</v>
      </c>
      <c r="G14" s="15">
        <f t="shared" si="0"/>
        <v>0</v>
      </c>
      <c r="H14" s="122">
        <f t="shared" si="0"/>
        <v>0</v>
      </c>
    </row>
    <row r="15" spans="1:8" s="1" customFormat="1" ht="28.5" customHeight="1" thickBot="1">
      <c r="A15" s="14" t="s">
        <v>23</v>
      </c>
      <c r="B15" s="167">
        <f>B14+C14+D14+E14+F14+G14+H14</f>
        <v>11771386</v>
      </c>
      <c r="C15" s="167"/>
      <c r="D15" s="167"/>
      <c r="E15" s="167"/>
      <c r="F15" s="167"/>
      <c r="G15" s="167"/>
      <c r="H15" s="167"/>
    </row>
    <row r="16" spans="1:8" ht="13.5" thickBot="1">
      <c r="A16" s="127"/>
      <c r="B16" s="128"/>
      <c r="C16" s="128"/>
      <c r="D16" s="129"/>
      <c r="E16" s="130"/>
      <c r="F16" s="131"/>
      <c r="G16" s="131"/>
      <c r="H16" s="132"/>
    </row>
    <row r="17" spans="1:8" ht="24" customHeight="1" thickBot="1">
      <c r="A17" s="133" t="s">
        <v>12</v>
      </c>
      <c r="B17" s="168" t="s">
        <v>24</v>
      </c>
      <c r="C17" s="169"/>
      <c r="D17" s="169"/>
      <c r="E17" s="169"/>
      <c r="F17" s="169"/>
      <c r="G17" s="169"/>
      <c r="H17" s="169"/>
    </row>
    <row r="18" spans="1:8" ht="77.25" thickBot="1">
      <c r="A18" s="134" t="s">
        <v>13</v>
      </c>
      <c r="B18" s="135" t="s">
        <v>14</v>
      </c>
      <c r="C18" s="135" t="s">
        <v>15</v>
      </c>
      <c r="D18" s="135" t="s">
        <v>16</v>
      </c>
      <c r="E18" s="135" t="s">
        <v>17</v>
      </c>
      <c r="F18" s="135" t="s">
        <v>18</v>
      </c>
      <c r="G18" s="135" t="s">
        <v>19</v>
      </c>
      <c r="H18" s="135" t="s">
        <v>20</v>
      </c>
    </row>
    <row r="19" spans="1:8" ht="13.5" thickBot="1">
      <c r="A19" s="123">
        <v>633</v>
      </c>
      <c r="B19" s="124"/>
      <c r="C19" s="15"/>
      <c r="D19" s="125"/>
      <c r="E19" s="124">
        <v>96900</v>
      </c>
      <c r="F19" s="124"/>
      <c r="G19" s="124"/>
      <c r="H19" s="124"/>
    </row>
    <row r="20" spans="1:8" ht="13.5" thickBot="1">
      <c r="A20" s="123">
        <v>652</v>
      </c>
      <c r="B20" s="15"/>
      <c r="C20" s="15"/>
      <c r="D20" s="15">
        <v>305943</v>
      </c>
      <c r="E20" s="15"/>
      <c r="F20" s="15"/>
      <c r="G20" s="15"/>
      <c r="H20" s="15"/>
    </row>
    <row r="21" spans="1:8" ht="13.5" thickBot="1">
      <c r="A21" s="123">
        <v>661</v>
      </c>
      <c r="B21" s="15"/>
      <c r="C21" s="15">
        <v>6400</v>
      </c>
      <c r="D21" s="15"/>
      <c r="E21" s="15"/>
      <c r="F21" s="15"/>
      <c r="G21" s="15"/>
      <c r="H21" s="15"/>
    </row>
    <row r="22" spans="1:8" ht="13.5" thickBot="1">
      <c r="A22" s="123">
        <v>663</v>
      </c>
      <c r="B22" s="15"/>
      <c r="C22" s="15"/>
      <c r="D22" s="15"/>
      <c r="E22" s="15"/>
      <c r="F22" s="15">
        <v>6900</v>
      </c>
      <c r="G22" s="15"/>
      <c r="H22" s="15"/>
    </row>
    <row r="23" spans="1:8" ht="13.5" thickBot="1">
      <c r="A23" s="123">
        <v>671</v>
      </c>
      <c r="B23" s="15">
        <v>7637857</v>
      </c>
      <c r="C23" s="15"/>
      <c r="D23" s="15"/>
      <c r="E23" s="15"/>
      <c r="F23" s="15"/>
      <c r="G23" s="15"/>
      <c r="H23" s="15"/>
    </row>
    <row r="24" spans="1:8" ht="13.5" thickBot="1">
      <c r="A24" s="126"/>
      <c r="B24" s="15"/>
      <c r="C24" s="15"/>
      <c r="D24" s="15"/>
      <c r="E24" s="15"/>
      <c r="F24" s="15"/>
      <c r="G24" s="15"/>
      <c r="H24" s="15"/>
    </row>
    <row r="25" spans="1:8" ht="13.5" thickBot="1">
      <c r="A25" s="126"/>
      <c r="B25" s="15"/>
      <c r="C25" s="15"/>
      <c r="D25" s="15"/>
      <c r="E25" s="15"/>
      <c r="F25" s="15"/>
      <c r="G25" s="15"/>
      <c r="H25" s="15"/>
    </row>
    <row r="26" spans="1:8" ht="13.5" thickBot="1">
      <c r="A26" s="126"/>
      <c r="B26" s="15"/>
      <c r="C26" s="15"/>
      <c r="D26" s="15"/>
      <c r="E26" s="15"/>
      <c r="F26" s="15"/>
      <c r="G26" s="15"/>
      <c r="H26" s="15"/>
    </row>
    <row r="27" spans="1:8" ht="13.5" thickBot="1">
      <c r="A27" s="126"/>
      <c r="B27" s="15"/>
      <c r="C27" s="15"/>
      <c r="D27" s="15"/>
      <c r="E27" s="15"/>
      <c r="F27" s="15"/>
      <c r="G27" s="15"/>
      <c r="H27" s="15"/>
    </row>
    <row r="28" spans="1:8" s="1" customFormat="1" ht="30" customHeight="1" thickBot="1">
      <c r="A28" s="14" t="s">
        <v>21</v>
      </c>
      <c r="B28" s="15">
        <f>SUM(B19:B27)</f>
        <v>7637857</v>
      </c>
      <c r="C28" s="15">
        <f aca="true" t="shared" si="1" ref="C28:H28">SUM(C19:C27)</f>
        <v>6400</v>
      </c>
      <c r="D28" s="15">
        <f t="shared" si="1"/>
        <v>305943</v>
      </c>
      <c r="E28" s="15">
        <f t="shared" si="1"/>
        <v>96900</v>
      </c>
      <c r="F28" s="15">
        <f t="shared" si="1"/>
        <v>6900</v>
      </c>
      <c r="G28" s="15">
        <f t="shared" si="1"/>
        <v>0</v>
      </c>
      <c r="H28" s="122">
        <f t="shared" si="1"/>
        <v>0</v>
      </c>
    </row>
    <row r="29" spans="1:8" s="1" customFormat="1" ht="28.5" customHeight="1" thickBot="1">
      <c r="A29" s="14" t="s">
        <v>25</v>
      </c>
      <c r="B29" s="167">
        <f>B28+C28+D28+E28+F28+G28+H28</f>
        <v>8054000</v>
      </c>
      <c r="C29" s="167"/>
      <c r="D29" s="167"/>
      <c r="E29" s="167"/>
      <c r="F29" s="167"/>
      <c r="G29" s="167"/>
      <c r="H29" s="167"/>
    </row>
    <row r="30" spans="1:8" ht="13.5" thickBot="1">
      <c r="A30" s="136"/>
      <c r="B30" s="137"/>
      <c r="C30" s="137"/>
      <c r="D30" s="138"/>
      <c r="E30" s="139"/>
      <c r="F30" s="131"/>
      <c r="G30" s="131"/>
      <c r="H30" s="140"/>
    </row>
    <row r="31" spans="1:8" ht="26.25" thickBot="1">
      <c r="A31" s="133" t="s">
        <v>12</v>
      </c>
      <c r="B31" s="168" t="s">
        <v>110</v>
      </c>
      <c r="C31" s="169"/>
      <c r="D31" s="169"/>
      <c r="E31" s="169"/>
      <c r="F31" s="169"/>
      <c r="G31" s="169"/>
      <c r="H31" s="169"/>
    </row>
    <row r="32" spans="1:8" ht="77.25" thickBot="1">
      <c r="A32" s="134" t="s">
        <v>13</v>
      </c>
      <c r="B32" s="135" t="s">
        <v>14</v>
      </c>
      <c r="C32" s="135" t="s">
        <v>15</v>
      </c>
      <c r="D32" s="135" t="s">
        <v>16</v>
      </c>
      <c r="E32" s="135" t="s">
        <v>17</v>
      </c>
      <c r="F32" s="135" t="s">
        <v>18</v>
      </c>
      <c r="G32" s="135" t="s">
        <v>19</v>
      </c>
      <c r="H32" s="135" t="s">
        <v>20</v>
      </c>
    </row>
    <row r="33" spans="1:8" ht="13.5" thickBot="1">
      <c r="A33" s="123">
        <v>633</v>
      </c>
      <c r="B33" s="124"/>
      <c r="C33" s="15"/>
      <c r="D33" s="125"/>
      <c r="E33" s="124">
        <v>96900</v>
      </c>
      <c r="F33" s="124"/>
      <c r="G33" s="124"/>
      <c r="H33" s="124"/>
    </row>
    <row r="34" spans="1:8" ht="13.5" thickBot="1">
      <c r="A34" s="123">
        <v>652</v>
      </c>
      <c r="B34" s="15"/>
      <c r="C34" s="15"/>
      <c r="D34" s="15">
        <v>305943</v>
      </c>
      <c r="E34" s="15"/>
      <c r="F34" s="15"/>
      <c r="G34" s="15"/>
      <c r="H34" s="15"/>
    </row>
    <row r="35" spans="1:8" ht="13.5" thickBot="1">
      <c r="A35" s="123">
        <v>661</v>
      </c>
      <c r="B35" s="15"/>
      <c r="C35" s="15">
        <v>6400</v>
      </c>
      <c r="D35" s="15"/>
      <c r="E35" s="15"/>
      <c r="F35" s="15"/>
      <c r="G35" s="15"/>
      <c r="H35" s="15"/>
    </row>
    <row r="36" spans="1:8" ht="13.5" thickBot="1">
      <c r="A36" s="123">
        <v>663</v>
      </c>
      <c r="B36" s="15"/>
      <c r="C36" s="15"/>
      <c r="D36" s="15"/>
      <c r="E36" s="15"/>
      <c r="F36" s="15">
        <v>6900</v>
      </c>
      <c r="G36" s="15"/>
      <c r="H36" s="15"/>
    </row>
    <row r="37" spans="1:8" ht="13.5" thickBot="1">
      <c r="A37" s="123">
        <v>671</v>
      </c>
      <c r="B37" s="15">
        <v>7637857</v>
      </c>
      <c r="C37" s="15"/>
      <c r="D37" s="15"/>
      <c r="E37" s="15"/>
      <c r="F37" s="15"/>
      <c r="G37" s="15"/>
      <c r="H37" s="15"/>
    </row>
    <row r="38" spans="1:8" ht="13.5" customHeight="1" thickBot="1">
      <c r="A38" s="126"/>
      <c r="B38" s="15"/>
      <c r="C38" s="15"/>
      <c r="D38" s="15"/>
      <c r="E38" s="15"/>
      <c r="F38" s="15"/>
      <c r="G38" s="15"/>
      <c r="H38" s="15"/>
    </row>
    <row r="39" spans="1:8" ht="13.5" customHeight="1" thickBot="1">
      <c r="A39" s="126"/>
      <c r="B39" s="15"/>
      <c r="C39" s="15"/>
      <c r="D39" s="15"/>
      <c r="E39" s="15"/>
      <c r="F39" s="15"/>
      <c r="G39" s="15"/>
      <c r="H39" s="15"/>
    </row>
    <row r="40" spans="1:8" ht="13.5" customHeight="1" thickBot="1">
      <c r="A40" s="126"/>
      <c r="B40" s="15"/>
      <c r="C40" s="15"/>
      <c r="D40" s="15"/>
      <c r="E40" s="15"/>
      <c r="F40" s="15"/>
      <c r="G40" s="15"/>
      <c r="H40" s="15"/>
    </row>
    <row r="41" spans="1:8" ht="13.5" thickBot="1">
      <c r="A41" s="126"/>
      <c r="B41" s="15"/>
      <c r="C41" s="15"/>
      <c r="D41" s="15"/>
      <c r="E41" s="15"/>
      <c r="F41" s="15"/>
      <c r="G41" s="15"/>
      <c r="H41" s="15"/>
    </row>
    <row r="42" spans="1:8" s="1" customFormat="1" ht="30" customHeight="1" thickBot="1">
      <c r="A42" s="14" t="s">
        <v>21</v>
      </c>
      <c r="B42" s="15">
        <f>SUM(B33:B41)</f>
        <v>7637857</v>
      </c>
      <c r="C42" s="15">
        <f aca="true" t="shared" si="2" ref="C42:H42">SUM(C33:C41)</f>
        <v>6400</v>
      </c>
      <c r="D42" s="15">
        <f t="shared" si="2"/>
        <v>305943</v>
      </c>
      <c r="E42" s="15">
        <f t="shared" si="2"/>
        <v>96900</v>
      </c>
      <c r="F42" s="15">
        <f t="shared" si="2"/>
        <v>6900</v>
      </c>
      <c r="G42" s="15">
        <f t="shared" si="2"/>
        <v>0</v>
      </c>
      <c r="H42" s="122">
        <f t="shared" si="2"/>
        <v>0</v>
      </c>
    </row>
    <row r="43" spans="1:8" s="1" customFormat="1" ht="28.5" customHeight="1" thickBot="1">
      <c r="A43" s="14" t="s">
        <v>111</v>
      </c>
      <c r="B43" s="167">
        <f>B42+C42+D42+E42+F42+G42+H42</f>
        <v>8054000</v>
      </c>
      <c r="C43" s="167"/>
      <c r="D43" s="167"/>
      <c r="E43" s="167"/>
      <c r="F43" s="167"/>
      <c r="G43" s="167"/>
      <c r="H43" s="167"/>
    </row>
    <row r="44" spans="3:5" ht="13.5" customHeight="1">
      <c r="C44" s="19"/>
      <c r="D44" s="17"/>
      <c r="E44" s="20"/>
    </row>
    <row r="45" spans="3:5" ht="13.5" customHeight="1">
      <c r="C45" s="19"/>
      <c r="D45" s="21"/>
      <c r="E45" s="22"/>
    </row>
    <row r="46" spans="1:7" ht="13.5" customHeight="1">
      <c r="A46" s="16" t="s">
        <v>105</v>
      </c>
      <c r="B46" s="16" t="s">
        <v>116</v>
      </c>
      <c r="D46" s="23"/>
      <c r="E46" s="24"/>
      <c r="G46" s="3" t="s">
        <v>103</v>
      </c>
    </row>
    <row r="47" spans="4:7" ht="13.5" customHeight="1">
      <c r="D47" s="25"/>
      <c r="E47" s="26"/>
      <c r="G47" s="3" t="s">
        <v>104</v>
      </c>
    </row>
    <row r="48" spans="4:5" ht="13.5" customHeight="1">
      <c r="D48" s="17"/>
      <c r="E48" s="18"/>
    </row>
    <row r="49" spans="3:5" ht="28.5" customHeight="1">
      <c r="C49" s="19"/>
      <c r="D49" s="17"/>
      <c r="E49" s="27"/>
    </row>
    <row r="50" spans="3:5" ht="13.5" customHeight="1">
      <c r="C50" s="19"/>
      <c r="D50" s="17"/>
      <c r="E50" s="22"/>
    </row>
    <row r="51" spans="4:5" ht="13.5" customHeight="1">
      <c r="D51" s="17"/>
      <c r="E51" s="18"/>
    </row>
    <row r="52" spans="4:5" ht="13.5" customHeight="1">
      <c r="D52" s="17"/>
      <c r="E52" s="26"/>
    </row>
    <row r="53" spans="4:5" ht="13.5" customHeight="1">
      <c r="D53" s="17"/>
      <c r="E53" s="18"/>
    </row>
    <row r="54" spans="4:5" ht="22.5" customHeight="1">
      <c r="D54" s="17"/>
      <c r="E54" s="28"/>
    </row>
    <row r="55" spans="4:5" ht="13.5" customHeight="1">
      <c r="D55" s="23"/>
      <c r="E55" s="24"/>
    </row>
    <row r="56" spans="2:5" ht="13.5" customHeight="1">
      <c r="B56" s="19"/>
      <c r="D56" s="23"/>
      <c r="E56" s="29"/>
    </row>
    <row r="57" spans="3:5" ht="13.5" customHeight="1">
      <c r="C57" s="19"/>
      <c r="D57" s="23"/>
      <c r="E57" s="30"/>
    </row>
    <row r="58" spans="3:5" ht="13.5" customHeight="1">
      <c r="C58" s="19"/>
      <c r="D58" s="25"/>
      <c r="E58" s="22"/>
    </row>
    <row r="59" spans="4:5" ht="13.5" customHeight="1">
      <c r="D59" s="17"/>
      <c r="E59" s="18"/>
    </row>
    <row r="60" spans="2:5" ht="13.5" customHeight="1">
      <c r="B60" s="19"/>
      <c r="D60" s="17"/>
      <c r="E60" s="20"/>
    </row>
    <row r="61" spans="3:5" ht="13.5" customHeight="1">
      <c r="C61" s="19"/>
      <c r="D61" s="17"/>
      <c r="E61" s="29"/>
    </row>
    <row r="62" spans="3:5" ht="13.5" customHeight="1">
      <c r="C62" s="19"/>
      <c r="D62" s="25"/>
      <c r="E62" s="22"/>
    </row>
    <row r="63" spans="4:5" ht="13.5" customHeight="1">
      <c r="D63" s="23"/>
      <c r="E63" s="18"/>
    </row>
    <row r="64" spans="3:5" ht="13.5" customHeight="1">
      <c r="C64" s="19"/>
      <c r="D64" s="23"/>
      <c r="E64" s="29"/>
    </row>
    <row r="65" spans="4:5" ht="22.5" customHeight="1">
      <c r="D65" s="25"/>
      <c r="E65" s="28"/>
    </row>
    <row r="66" spans="4:5" ht="13.5" customHeight="1">
      <c r="D66" s="17"/>
      <c r="E66" s="18"/>
    </row>
    <row r="67" spans="4:5" ht="13.5" customHeight="1">
      <c r="D67" s="25"/>
      <c r="E67" s="22"/>
    </row>
    <row r="68" spans="4:5" ht="13.5" customHeight="1">
      <c r="D68" s="17"/>
      <c r="E68" s="18"/>
    </row>
    <row r="69" spans="4:5" ht="13.5" customHeight="1">
      <c r="D69" s="17"/>
      <c r="E69" s="18"/>
    </row>
    <row r="70" spans="1:5" ht="13.5" customHeight="1">
      <c r="A70" s="19"/>
      <c r="D70" s="31"/>
      <c r="E70" s="29"/>
    </row>
    <row r="71" spans="2:5" ht="13.5" customHeight="1">
      <c r="B71" s="19"/>
      <c r="C71" s="19"/>
      <c r="D71" s="32"/>
      <c r="E71" s="29"/>
    </row>
    <row r="72" spans="2:5" ht="13.5" customHeight="1">
      <c r="B72" s="19"/>
      <c r="C72" s="19"/>
      <c r="D72" s="32"/>
      <c r="E72" s="20"/>
    </row>
    <row r="73" spans="2:5" ht="13.5" customHeight="1">
      <c r="B73" s="19"/>
      <c r="C73" s="19"/>
      <c r="D73" s="25"/>
      <c r="E73" s="26"/>
    </row>
    <row r="74" spans="4:5" ht="12.75">
      <c r="D74" s="17"/>
      <c r="E74" s="18"/>
    </row>
    <row r="75" spans="2:5" ht="12.75">
      <c r="B75" s="19"/>
      <c r="D75" s="17"/>
      <c r="E75" s="29"/>
    </row>
    <row r="76" spans="3:5" ht="12.75">
      <c r="C76" s="19"/>
      <c r="D76" s="17"/>
      <c r="E76" s="20"/>
    </row>
    <row r="77" spans="3:5" ht="12.75">
      <c r="C77" s="19"/>
      <c r="D77" s="25"/>
      <c r="E77" s="22"/>
    </row>
    <row r="78" spans="4:5" ht="12.75">
      <c r="D78" s="17"/>
      <c r="E78" s="18"/>
    </row>
    <row r="79" spans="4:5" ht="12.75">
      <c r="D79" s="17"/>
      <c r="E79" s="18"/>
    </row>
    <row r="80" spans="4:5" ht="12.75">
      <c r="D80" s="33"/>
      <c r="E80" s="34"/>
    </row>
    <row r="81" spans="4:5" ht="12.75">
      <c r="D81" s="17"/>
      <c r="E81" s="18"/>
    </row>
    <row r="82" spans="4:5" ht="12.75">
      <c r="D82" s="17"/>
      <c r="E82" s="18"/>
    </row>
    <row r="83" spans="4:5" ht="12.75">
      <c r="D83" s="17"/>
      <c r="E83" s="18"/>
    </row>
    <row r="84" spans="4:5" ht="12.75">
      <c r="D84" s="25"/>
      <c r="E84" s="22"/>
    </row>
    <row r="85" spans="4:5" ht="12.75">
      <c r="D85" s="17"/>
      <c r="E85" s="18"/>
    </row>
    <row r="86" spans="4:5" ht="12.75">
      <c r="D86" s="25"/>
      <c r="E86" s="22"/>
    </row>
    <row r="87" spans="4:5" ht="12.75">
      <c r="D87" s="17"/>
      <c r="E87" s="18"/>
    </row>
    <row r="88" spans="4:5" ht="12.75">
      <c r="D88" s="17"/>
      <c r="E88" s="18"/>
    </row>
    <row r="89" spans="4:5" ht="12.75">
      <c r="D89" s="17"/>
      <c r="E89" s="18"/>
    </row>
    <row r="90" spans="4:5" ht="12.75">
      <c r="D90" s="17"/>
      <c r="E90" s="18"/>
    </row>
    <row r="91" spans="1:5" ht="28.5" customHeight="1">
      <c r="A91" s="35"/>
      <c r="B91" s="35"/>
      <c r="C91" s="35"/>
      <c r="D91" s="36"/>
      <c r="E91" s="37"/>
    </row>
    <row r="92" spans="3:5" ht="12.75">
      <c r="C92" s="19"/>
      <c r="D92" s="17"/>
      <c r="E92" s="20"/>
    </row>
    <row r="93" spans="4:5" ht="12.75">
      <c r="D93" s="38"/>
      <c r="E93" s="39"/>
    </row>
    <row r="94" spans="4:5" ht="12.75">
      <c r="D94" s="17"/>
      <c r="E94" s="18"/>
    </row>
    <row r="95" spans="4:5" ht="12.75">
      <c r="D95" s="33"/>
      <c r="E95" s="34"/>
    </row>
    <row r="96" spans="4:5" ht="12.75">
      <c r="D96" s="33"/>
      <c r="E96" s="34"/>
    </row>
    <row r="97" spans="4:5" ht="12.75">
      <c r="D97" s="17"/>
      <c r="E97" s="18"/>
    </row>
    <row r="98" spans="4:5" ht="12.75">
      <c r="D98" s="25"/>
      <c r="E98" s="22"/>
    </row>
    <row r="99" spans="4:5" ht="12.75">
      <c r="D99" s="17"/>
      <c r="E99" s="18"/>
    </row>
    <row r="100" spans="4:5" ht="12.75">
      <c r="D100" s="17"/>
      <c r="E100" s="18"/>
    </row>
    <row r="101" spans="4:5" ht="12.75">
      <c r="D101" s="25"/>
      <c r="E101" s="22"/>
    </row>
    <row r="102" spans="4:5" ht="12.75">
      <c r="D102" s="17"/>
      <c r="E102" s="18"/>
    </row>
    <row r="103" spans="4:5" ht="12.75">
      <c r="D103" s="33"/>
      <c r="E103" s="34"/>
    </row>
    <row r="104" spans="4:5" ht="12.75">
      <c r="D104" s="25"/>
      <c r="E104" s="39"/>
    </row>
    <row r="105" spans="4:5" ht="12.75">
      <c r="D105" s="23"/>
      <c r="E105" s="34"/>
    </row>
    <row r="106" spans="4:5" ht="12.75">
      <c r="D106" s="25"/>
      <c r="E106" s="22"/>
    </row>
    <row r="107" spans="4:5" ht="12.75">
      <c r="D107" s="17"/>
      <c r="E107" s="18"/>
    </row>
    <row r="108" spans="3:5" ht="12.75">
      <c r="C108" s="19"/>
      <c r="D108" s="17"/>
      <c r="E108" s="20"/>
    </row>
    <row r="109" spans="4:5" ht="12.75">
      <c r="D109" s="23"/>
      <c r="E109" s="22"/>
    </row>
    <row r="110" spans="4:5" ht="12.75">
      <c r="D110" s="23"/>
      <c r="E110" s="34"/>
    </row>
    <row r="111" spans="3:5" ht="12.75">
      <c r="C111" s="19"/>
      <c r="D111" s="23"/>
      <c r="E111" s="40"/>
    </row>
    <row r="112" spans="3:5" ht="12.75">
      <c r="C112" s="19"/>
      <c r="D112" s="25"/>
      <c r="E112" s="26"/>
    </row>
    <row r="113" spans="4:5" ht="12.75">
      <c r="D113" s="17"/>
      <c r="E113" s="18"/>
    </row>
    <row r="114" spans="4:5" ht="12.75">
      <c r="D114" s="38"/>
      <c r="E114" s="41"/>
    </row>
    <row r="115" spans="4:5" ht="11.25" customHeight="1">
      <c r="D115" s="33"/>
      <c r="E115" s="34"/>
    </row>
    <row r="116" spans="2:5" ht="24" customHeight="1">
      <c r="B116" s="19"/>
      <c r="D116" s="33"/>
      <c r="E116" s="42"/>
    </row>
    <row r="117" spans="3:5" ht="15" customHeight="1">
      <c r="C117" s="19"/>
      <c r="D117" s="33"/>
      <c r="E117" s="42"/>
    </row>
    <row r="118" spans="4:5" ht="11.25" customHeight="1">
      <c r="D118" s="38"/>
      <c r="E118" s="39"/>
    </row>
    <row r="119" spans="4:5" ht="12.75">
      <c r="D119" s="33"/>
      <c r="E119" s="34"/>
    </row>
    <row r="120" spans="2:5" ht="13.5" customHeight="1">
      <c r="B120" s="19"/>
      <c r="D120" s="33"/>
      <c r="E120" s="43"/>
    </row>
    <row r="121" spans="3:5" ht="12.75" customHeight="1">
      <c r="C121" s="19"/>
      <c r="D121" s="33"/>
      <c r="E121" s="20"/>
    </row>
    <row r="122" spans="3:5" ht="12.75" customHeight="1">
      <c r="C122" s="19"/>
      <c r="D122" s="25"/>
      <c r="E122" s="26"/>
    </row>
    <row r="123" spans="4:5" ht="12.75">
      <c r="D123" s="17"/>
      <c r="E123" s="18"/>
    </row>
    <row r="124" spans="3:5" ht="12.75">
      <c r="C124" s="19"/>
      <c r="D124" s="17"/>
      <c r="E124" s="40"/>
    </row>
    <row r="125" spans="4:5" ht="12.75">
      <c r="D125" s="38"/>
      <c r="E125" s="39"/>
    </row>
    <row r="126" spans="4:5" ht="12.75">
      <c r="D126" s="33"/>
      <c r="E126" s="34"/>
    </row>
    <row r="127" spans="4:5" ht="12.75">
      <c r="D127" s="17"/>
      <c r="E127" s="18"/>
    </row>
    <row r="128" spans="1:5" ht="19.5" customHeight="1">
      <c r="A128" s="44"/>
      <c r="B128" s="7"/>
      <c r="C128" s="7"/>
      <c r="D128" s="7"/>
      <c r="E128" s="29"/>
    </row>
    <row r="129" spans="1:5" ht="15" customHeight="1">
      <c r="A129" s="19"/>
      <c r="D129" s="31"/>
      <c r="E129" s="29"/>
    </row>
    <row r="130" spans="1:5" ht="12.75">
      <c r="A130" s="19"/>
      <c r="B130" s="19"/>
      <c r="D130" s="31"/>
      <c r="E130" s="20"/>
    </row>
    <row r="131" spans="3:5" ht="12.75">
      <c r="C131" s="19"/>
      <c r="D131" s="17"/>
      <c r="E131" s="29"/>
    </row>
    <row r="132" spans="4:5" ht="12.75">
      <c r="D132" s="21"/>
      <c r="E132" s="22"/>
    </row>
    <row r="133" spans="2:5" ht="12.75">
      <c r="B133" s="19"/>
      <c r="D133" s="17"/>
      <c r="E133" s="20"/>
    </row>
    <row r="134" spans="3:5" ht="12.75">
      <c r="C134" s="19"/>
      <c r="D134" s="17"/>
      <c r="E134" s="20"/>
    </row>
    <row r="135" spans="4:5" ht="12.75">
      <c r="D135" s="25"/>
      <c r="E135" s="26"/>
    </row>
    <row r="136" spans="3:5" ht="22.5" customHeight="1">
      <c r="C136" s="19"/>
      <c r="D136" s="17"/>
      <c r="E136" s="27"/>
    </row>
    <row r="137" spans="4:5" ht="12.75">
      <c r="D137" s="17"/>
      <c r="E137" s="26"/>
    </row>
    <row r="138" spans="2:5" ht="12.75">
      <c r="B138" s="19"/>
      <c r="D138" s="23"/>
      <c r="E138" s="29"/>
    </row>
    <row r="139" spans="3:5" ht="12.75">
      <c r="C139" s="19"/>
      <c r="D139" s="23"/>
      <c r="E139" s="30"/>
    </row>
    <row r="140" spans="4:5" ht="12.75">
      <c r="D140" s="25"/>
      <c r="E140" s="22"/>
    </row>
    <row r="141" spans="1:5" ht="13.5" customHeight="1">
      <c r="A141" s="19"/>
      <c r="D141" s="31"/>
      <c r="E141" s="29"/>
    </row>
    <row r="142" spans="2:5" ht="13.5" customHeight="1">
      <c r="B142" s="19"/>
      <c r="D142" s="17"/>
      <c r="E142" s="29"/>
    </row>
    <row r="143" spans="3:5" ht="13.5" customHeight="1">
      <c r="C143" s="19"/>
      <c r="D143" s="17"/>
      <c r="E143" s="20"/>
    </row>
    <row r="144" spans="3:5" ht="12.75">
      <c r="C144" s="19"/>
      <c r="D144" s="25"/>
      <c r="E144" s="22"/>
    </row>
    <row r="145" spans="3:5" ht="12.75">
      <c r="C145" s="19"/>
      <c r="D145" s="17"/>
      <c r="E145" s="20"/>
    </row>
    <row r="146" spans="4:5" ht="12.75">
      <c r="D146" s="38"/>
      <c r="E146" s="39"/>
    </row>
    <row r="147" spans="3:5" ht="12.75">
      <c r="C147" s="19"/>
      <c r="D147" s="23"/>
      <c r="E147" s="40"/>
    </row>
    <row r="148" spans="3:5" ht="12.75">
      <c r="C148" s="19"/>
      <c r="D148" s="25"/>
      <c r="E148" s="26"/>
    </row>
    <row r="149" spans="4:5" ht="12.75">
      <c r="D149" s="38"/>
      <c r="E149" s="45"/>
    </row>
    <row r="150" spans="2:5" ht="12.75">
      <c r="B150" s="19"/>
      <c r="D150" s="33"/>
      <c r="E150" s="43"/>
    </row>
    <row r="151" spans="3:5" ht="12.75">
      <c r="C151" s="19"/>
      <c r="D151" s="33"/>
      <c r="E151" s="20"/>
    </row>
    <row r="152" spans="3:5" ht="12.75">
      <c r="C152" s="19"/>
      <c r="D152" s="25"/>
      <c r="E152" s="26"/>
    </row>
    <row r="153" spans="3:5" ht="12.75">
      <c r="C153" s="19"/>
      <c r="D153" s="25"/>
      <c r="E153" s="26"/>
    </row>
    <row r="154" spans="4:5" ht="12.75">
      <c r="D154" s="17"/>
      <c r="E154" s="18"/>
    </row>
    <row r="155" spans="1:5" s="46" customFormat="1" ht="18" customHeight="1">
      <c r="A155" s="170"/>
      <c r="B155" s="171"/>
      <c r="C155" s="171"/>
      <c r="D155" s="171"/>
      <c r="E155" s="171"/>
    </row>
    <row r="156" spans="1:5" ht="28.5" customHeight="1">
      <c r="A156" s="35"/>
      <c r="B156" s="35"/>
      <c r="C156" s="35"/>
      <c r="D156" s="36"/>
      <c r="E156" s="37"/>
    </row>
    <row r="158" spans="1:5" ht="15.75">
      <c r="A158" s="48"/>
      <c r="B158" s="19"/>
      <c r="C158" s="19"/>
      <c r="D158" s="49"/>
      <c r="E158" s="6"/>
    </row>
    <row r="159" spans="1:5" ht="12.75">
      <c r="A159" s="19"/>
      <c r="B159" s="19"/>
      <c r="C159" s="19"/>
      <c r="D159" s="49"/>
      <c r="E159" s="6"/>
    </row>
    <row r="160" spans="1:5" ht="17.25" customHeight="1">
      <c r="A160" s="19"/>
      <c r="B160" s="19"/>
      <c r="C160" s="19"/>
      <c r="D160" s="49"/>
      <c r="E160" s="6"/>
    </row>
    <row r="161" spans="1:5" ht="13.5" customHeight="1">
      <c r="A161" s="19"/>
      <c r="B161" s="19"/>
      <c r="C161" s="19"/>
      <c r="D161" s="49"/>
      <c r="E161" s="6"/>
    </row>
    <row r="162" spans="1:5" ht="12.75">
      <c r="A162" s="19"/>
      <c r="B162" s="19"/>
      <c r="C162" s="19"/>
      <c r="D162" s="49"/>
      <c r="E162" s="6"/>
    </row>
    <row r="163" spans="1:3" ht="12.75">
      <c r="A163" s="19"/>
      <c r="B163" s="19"/>
      <c r="C163" s="19"/>
    </row>
    <row r="164" spans="1:5" ht="12.75">
      <c r="A164" s="19"/>
      <c r="B164" s="19"/>
      <c r="C164" s="19"/>
      <c r="D164" s="49"/>
      <c r="E164" s="6"/>
    </row>
    <row r="165" spans="1:5" ht="12.75">
      <c r="A165" s="19"/>
      <c r="B165" s="19"/>
      <c r="C165" s="19"/>
      <c r="D165" s="49"/>
      <c r="E165" s="50"/>
    </row>
    <row r="166" spans="1:5" ht="12.75">
      <c r="A166" s="19"/>
      <c r="B166" s="19"/>
      <c r="C166" s="19"/>
      <c r="D166" s="49"/>
      <c r="E166" s="6"/>
    </row>
    <row r="167" spans="1:5" ht="22.5" customHeight="1">
      <c r="A167" s="19"/>
      <c r="B167" s="19"/>
      <c r="C167" s="19"/>
      <c r="D167" s="49"/>
      <c r="E167" s="27"/>
    </row>
    <row r="168" spans="4:5" ht="22.5" customHeight="1">
      <c r="D168" s="25"/>
      <c r="E168" s="28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6" max="7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7"/>
  <sheetViews>
    <sheetView tabSelected="1" zoomScalePageLayoutView="0" workbookViewId="0" topLeftCell="A110">
      <selection activeCell="B189" sqref="B189"/>
    </sheetView>
  </sheetViews>
  <sheetFormatPr defaultColWidth="11.421875" defaultRowHeight="12.75"/>
  <cols>
    <col min="1" max="1" width="18.57421875" style="72" customWidth="1"/>
    <col min="2" max="2" width="53.00390625" style="74" customWidth="1"/>
    <col min="3" max="3" width="17.85156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28125" style="2" customWidth="1"/>
    <col min="8" max="8" width="10.28125" style="2" customWidth="1"/>
    <col min="9" max="9" width="14.28125" style="2" customWidth="1"/>
    <col min="10" max="10" width="10.00390625" style="2" bestFit="1" customWidth="1"/>
    <col min="11" max="11" width="12.28125" style="2" bestFit="1" customWidth="1"/>
    <col min="12" max="12" width="12.28125" style="2" customWidth="1"/>
    <col min="13" max="16384" width="11.421875" style="3" customWidth="1"/>
  </cols>
  <sheetData>
    <row r="1" spans="1:12" ht="24" customHeight="1">
      <c r="A1" s="175" t="s">
        <v>117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s="6" customFormat="1" ht="67.5">
      <c r="A2" s="104" t="s">
        <v>26</v>
      </c>
      <c r="B2" s="4" t="s">
        <v>27</v>
      </c>
      <c r="C2" s="5" t="s">
        <v>112</v>
      </c>
      <c r="D2" s="79" t="s">
        <v>14</v>
      </c>
      <c r="E2" s="79" t="s">
        <v>15</v>
      </c>
      <c r="F2" s="79" t="s">
        <v>16</v>
      </c>
      <c r="G2" s="79" t="s">
        <v>17</v>
      </c>
      <c r="H2" s="79" t="s">
        <v>28</v>
      </c>
      <c r="I2" s="79" t="s">
        <v>19</v>
      </c>
      <c r="J2" s="79" t="s">
        <v>20</v>
      </c>
      <c r="K2" s="5" t="s">
        <v>47</v>
      </c>
      <c r="L2" s="5" t="s">
        <v>113</v>
      </c>
    </row>
    <row r="3" spans="1:12" ht="12.75">
      <c r="A3" s="105"/>
      <c r="B3" s="81"/>
      <c r="C3" s="82" t="s">
        <v>101</v>
      </c>
      <c r="D3" s="82">
        <v>2</v>
      </c>
      <c r="E3" s="82">
        <v>3</v>
      </c>
      <c r="F3" s="82">
        <v>4</v>
      </c>
      <c r="G3" s="82">
        <v>5</v>
      </c>
      <c r="H3" s="82">
        <v>6</v>
      </c>
      <c r="I3" s="82">
        <v>7</v>
      </c>
      <c r="J3" s="82">
        <v>8</v>
      </c>
      <c r="K3" s="82">
        <v>9</v>
      </c>
      <c r="L3" s="82">
        <v>10</v>
      </c>
    </row>
    <row r="4" spans="1:12" s="6" customFormat="1" ht="12.75">
      <c r="A4" s="105"/>
      <c r="B4" s="83" t="s">
        <v>57</v>
      </c>
      <c r="C4" s="84">
        <f>SUM(D4+E4+F4+G4+H4+I4+J4)</f>
        <v>11771385.5</v>
      </c>
      <c r="D4" s="84">
        <f>SUM(D5+D24+D47+D119)</f>
        <v>11355242.5</v>
      </c>
      <c r="E4" s="84">
        <f aca="true" t="shared" si="0" ref="E4:L4">SUM(E5+E24+E47+E119)</f>
        <v>6400</v>
      </c>
      <c r="F4" s="84">
        <f t="shared" si="0"/>
        <v>305943</v>
      </c>
      <c r="G4" s="84">
        <f t="shared" si="0"/>
        <v>96900</v>
      </c>
      <c r="H4" s="84">
        <f t="shared" si="0"/>
        <v>6900</v>
      </c>
      <c r="I4" s="84">
        <f t="shared" si="0"/>
        <v>0</v>
      </c>
      <c r="J4" s="84">
        <f t="shared" si="0"/>
        <v>0</v>
      </c>
      <c r="K4" s="84">
        <f t="shared" si="0"/>
        <v>8054000</v>
      </c>
      <c r="L4" s="84">
        <f t="shared" si="0"/>
        <v>8054000</v>
      </c>
    </row>
    <row r="5" spans="1:12" ht="12.75">
      <c r="A5" s="106" t="s">
        <v>58</v>
      </c>
      <c r="B5" s="85" t="s">
        <v>59</v>
      </c>
      <c r="C5" s="85">
        <f>SUM(D5)</f>
        <v>6110000</v>
      </c>
      <c r="D5" s="85">
        <f aca="true" t="shared" si="1" ref="D5:J5">SUM(D6)</f>
        <v>6110000</v>
      </c>
      <c r="E5" s="85">
        <f t="shared" si="1"/>
        <v>0</v>
      </c>
      <c r="F5" s="85">
        <f t="shared" si="1"/>
        <v>0</v>
      </c>
      <c r="G5" s="85">
        <f t="shared" si="1"/>
        <v>0</v>
      </c>
      <c r="H5" s="85">
        <f t="shared" si="1"/>
        <v>0</v>
      </c>
      <c r="I5" s="85">
        <f t="shared" si="1"/>
        <v>0</v>
      </c>
      <c r="J5" s="85">
        <f t="shared" si="1"/>
        <v>0</v>
      </c>
      <c r="K5" s="85">
        <f aca="true" t="shared" si="2" ref="K5:L7">SUM(K6)</f>
        <v>6110000</v>
      </c>
      <c r="L5" s="85">
        <f t="shared" si="2"/>
        <v>6110000</v>
      </c>
    </row>
    <row r="6" spans="1:12" s="6" customFormat="1" ht="12.75">
      <c r="A6" s="107" t="s">
        <v>60</v>
      </c>
      <c r="B6" s="86" t="s">
        <v>61</v>
      </c>
      <c r="C6" s="86">
        <f>SUM(D6)</f>
        <v>6110000</v>
      </c>
      <c r="D6" s="86">
        <f>SUM(D7)</f>
        <v>6110000</v>
      </c>
      <c r="E6" s="86">
        <f aca="true" t="shared" si="3" ref="E6:J6">SUM(E7)</f>
        <v>0</v>
      </c>
      <c r="F6" s="86">
        <f t="shared" si="3"/>
        <v>0</v>
      </c>
      <c r="G6" s="86">
        <f t="shared" si="3"/>
        <v>0</v>
      </c>
      <c r="H6" s="86">
        <f t="shared" si="3"/>
        <v>0</v>
      </c>
      <c r="I6" s="86">
        <f t="shared" si="3"/>
        <v>0</v>
      </c>
      <c r="J6" s="86">
        <f t="shared" si="3"/>
        <v>0</v>
      </c>
      <c r="K6" s="86">
        <f t="shared" si="2"/>
        <v>6110000</v>
      </c>
      <c r="L6" s="86">
        <f t="shared" si="2"/>
        <v>6110000</v>
      </c>
    </row>
    <row r="7" spans="1:12" s="6" customFormat="1" ht="12.75" customHeight="1">
      <c r="A7" s="108" t="s">
        <v>62</v>
      </c>
      <c r="B7" s="80" t="s">
        <v>63</v>
      </c>
      <c r="C7" s="80">
        <f>SUM(D7)</f>
        <v>6110000</v>
      </c>
      <c r="D7" s="80">
        <f aca="true" t="shared" si="4" ref="D7:J7">SUM(D8)</f>
        <v>6110000</v>
      </c>
      <c r="E7" s="80">
        <f t="shared" si="4"/>
        <v>0</v>
      </c>
      <c r="F7" s="80">
        <f t="shared" si="4"/>
        <v>0</v>
      </c>
      <c r="G7" s="80">
        <f t="shared" si="4"/>
        <v>0</v>
      </c>
      <c r="H7" s="80">
        <f t="shared" si="4"/>
        <v>0</v>
      </c>
      <c r="I7" s="80">
        <f t="shared" si="4"/>
        <v>0</v>
      </c>
      <c r="J7" s="80">
        <f t="shared" si="4"/>
        <v>0</v>
      </c>
      <c r="K7" s="80">
        <f t="shared" si="2"/>
        <v>6110000</v>
      </c>
      <c r="L7" s="80">
        <f t="shared" si="2"/>
        <v>6110000</v>
      </c>
    </row>
    <row r="8" spans="1:12" s="6" customFormat="1" ht="12.75">
      <c r="A8" s="109">
        <v>3</v>
      </c>
      <c r="B8" s="87" t="s">
        <v>29</v>
      </c>
      <c r="C8" s="87">
        <f>SUM(D8)</f>
        <v>6110000</v>
      </c>
      <c r="D8" s="87">
        <f aca="true" t="shared" si="5" ref="D8:J8">SUM(D9+D13+D18)</f>
        <v>6110000</v>
      </c>
      <c r="E8" s="87">
        <f t="shared" si="5"/>
        <v>0</v>
      </c>
      <c r="F8" s="87">
        <f t="shared" si="5"/>
        <v>0</v>
      </c>
      <c r="G8" s="87">
        <f t="shared" si="5"/>
        <v>0</v>
      </c>
      <c r="H8" s="87">
        <f t="shared" si="5"/>
        <v>0</v>
      </c>
      <c r="I8" s="87">
        <f t="shared" si="5"/>
        <v>0</v>
      </c>
      <c r="J8" s="87">
        <f t="shared" si="5"/>
        <v>0</v>
      </c>
      <c r="K8" s="87">
        <f>SUM(K9+K13)</f>
        <v>6110000</v>
      </c>
      <c r="L8" s="87">
        <f>SUM(L9+L13)</f>
        <v>6110000</v>
      </c>
    </row>
    <row r="9" spans="1:12" s="6" customFormat="1" ht="12.75">
      <c r="A9" s="110">
        <v>31</v>
      </c>
      <c r="B9" s="84" t="s">
        <v>30</v>
      </c>
      <c r="C9" s="84">
        <f>SUM(D9)</f>
        <v>5763400</v>
      </c>
      <c r="D9" s="84">
        <f>SUM(D10:D12)</f>
        <v>5763400</v>
      </c>
      <c r="E9" s="84">
        <f aca="true" t="shared" si="6" ref="E9:J9">SUM(E10:E12)</f>
        <v>0</v>
      </c>
      <c r="F9" s="84">
        <f t="shared" si="6"/>
        <v>0</v>
      </c>
      <c r="G9" s="84">
        <f t="shared" si="6"/>
        <v>0</v>
      </c>
      <c r="H9" s="84">
        <f t="shared" si="6"/>
        <v>0</v>
      </c>
      <c r="I9" s="84">
        <f t="shared" si="6"/>
        <v>0</v>
      </c>
      <c r="J9" s="84">
        <f t="shared" si="6"/>
        <v>0</v>
      </c>
      <c r="K9" s="84">
        <v>5763400</v>
      </c>
      <c r="L9" s="84">
        <v>5763400</v>
      </c>
    </row>
    <row r="10" spans="1:12" ht="12.75">
      <c r="A10" s="111">
        <v>311</v>
      </c>
      <c r="B10" s="88" t="s">
        <v>31</v>
      </c>
      <c r="C10" s="88">
        <v>4912000</v>
      </c>
      <c r="D10" s="88">
        <v>4912000</v>
      </c>
      <c r="E10" s="88"/>
      <c r="F10" s="88"/>
      <c r="G10" s="88"/>
      <c r="H10" s="88"/>
      <c r="I10" s="88"/>
      <c r="J10" s="88"/>
      <c r="K10" s="88"/>
      <c r="L10" s="88"/>
    </row>
    <row r="11" spans="1:12" ht="12.75">
      <c r="A11" s="111">
        <v>312</v>
      </c>
      <c r="B11" s="88" t="s">
        <v>32</v>
      </c>
      <c r="C11" s="88">
        <v>36200</v>
      </c>
      <c r="D11" s="88">
        <v>36200</v>
      </c>
      <c r="E11" s="88"/>
      <c r="F11" s="88"/>
      <c r="G11" s="88"/>
      <c r="H11" s="88"/>
      <c r="I11" s="88"/>
      <c r="J11" s="88"/>
      <c r="K11" s="88"/>
      <c r="L11" s="88"/>
    </row>
    <row r="12" spans="1:12" ht="12.75">
      <c r="A12" s="111">
        <v>313</v>
      </c>
      <c r="B12" s="88" t="s">
        <v>33</v>
      </c>
      <c r="C12" s="88">
        <v>815200</v>
      </c>
      <c r="D12" s="88">
        <v>815200</v>
      </c>
      <c r="E12" s="88"/>
      <c r="F12" s="88"/>
      <c r="G12" s="88"/>
      <c r="H12" s="88"/>
      <c r="I12" s="88"/>
      <c r="J12" s="88"/>
      <c r="K12" s="88"/>
      <c r="L12" s="88"/>
    </row>
    <row r="13" spans="1:12" s="6" customFormat="1" ht="12.75">
      <c r="A13" s="110">
        <v>32</v>
      </c>
      <c r="B13" s="84" t="s">
        <v>34</v>
      </c>
      <c r="C13" s="84">
        <f>SUM(C14:C17)</f>
        <v>346600</v>
      </c>
      <c r="D13" s="84">
        <f>SUM(D14:D17)</f>
        <v>346600</v>
      </c>
      <c r="E13" s="84">
        <f aca="true" t="shared" si="7" ref="E13:J13">SUM(E14:E17)</f>
        <v>0</v>
      </c>
      <c r="F13" s="84">
        <f t="shared" si="7"/>
        <v>0</v>
      </c>
      <c r="G13" s="84">
        <f t="shared" si="7"/>
        <v>0</v>
      </c>
      <c r="H13" s="84">
        <f t="shared" si="7"/>
        <v>0</v>
      </c>
      <c r="I13" s="84">
        <f t="shared" si="7"/>
        <v>0</v>
      </c>
      <c r="J13" s="84">
        <f t="shared" si="7"/>
        <v>0</v>
      </c>
      <c r="K13" s="84">
        <v>346600</v>
      </c>
      <c r="L13" s="84">
        <v>346600</v>
      </c>
    </row>
    <row r="14" spans="1:12" ht="12.75">
      <c r="A14" s="111">
        <v>321</v>
      </c>
      <c r="B14" s="88" t="s">
        <v>35</v>
      </c>
      <c r="C14" s="88">
        <v>340900</v>
      </c>
      <c r="D14" s="88">
        <v>340900</v>
      </c>
      <c r="E14" s="88"/>
      <c r="F14" s="88"/>
      <c r="G14" s="88"/>
      <c r="H14" s="88"/>
      <c r="I14" s="88"/>
      <c r="J14" s="88"/>
      <c r="K14" s="88"/>
      <c r="L14" s="88"/>
    </row>
    <row r="15" spans="1:12" ht="12.75">
      <c r="A15" s="111">
        <v>322</v>
      </c>
      <c r="B15" s="88" t="s">
        <v>36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ht="12.75">
      <c r="A16" s="111">
        <v>323</v>
      </c>
      <c r="B16" s="88" t="s">
        <v>37</v>
      </c>
      <c r="C16" s="88">
        <v>5500</v>
      </c>
      <c r="D16" s="88">
        <v>5500</v>
      </c>
      <c r="E16" s="88"/>
      <c r="F16" s="88"/>
      <c r="G16" s="88"/>
      <c r="H16" s="88"/>
      <c r="I16" s="88"/>
      <c r="J16" s="88"/>
      <c r="K16" s="88"/>
      <c r="L16" s="88"/>
    </row>
    <row r="17" spans="1:12" ht="12.75">
      <c r="A17" s="111">
        <v>324</v>
      </c>
      <c r="B17" s="88" t="s">
        <v>66</v>
      </c>
      <c r="C17" s="88">
        <v>200</v>
      </c>
      <c r="D17" s="88">
        <v>200</v>
      </c>
      <c r="E17" s="88"/>
      <c r="F17" s="88"/>
      <c r="G17" s="88"/>
      <c r="H17" s="88"/>
      <c r="I17" s="88"/>
      <c r="J17" s="88"/>
      <c r="K17" s="88"/>
      <c r="L17" s="88"/>
    </row>
    <row r="18" spans="1:12" s="6" customFormat="1" ht="12.75" hidden="1">
      <c r="A18" s="105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12.75" hidden="1">
      <c r="A19" s="112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s="6" customFormat="1" ht="12.75" hidden="1">
      <c r="A20" s="105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s="6" customFormat="1" ht="12.75" hidden="1">
      <c r="A21" s="105"/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2.75" hidden="1">
      <c r="A22" s="112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2.75" hidden="1">
      <c r="A23" s="112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2.75">
      <c r="A24" s="113" t="s">
        <v>64</v>
      </c>
      <c r="B24" s="91" t="s">
        <v>65</v>
      </c>
      <c r="C24" s="85">
        <f aca="true" t="shared" si="8" ref="C24:C42">SUM(D24)</f>
        <v>1272200</v>
      </c>
      <c r="D24" s="85">
        <f>SUM(D25)</f>
        <v>1272200</v>
      </c>
      <c r="E24" s="92"/>
      <c r="F24" s="92"/>
      <c r="G24" s="92"/>
      <c r="H24" s="92"/>
      <c r="I24" s="92"/>
      <c r="J24" s="92"/>
      <c r="K24" s="85">
        <f>SUM(K25)</f>
        <v>1267500</v>
      </c>
      <c r="L24" s="85">
        <f>SUM(L25)</f>
        <v>1267500</v>
      </c>
    </row>
    <row r="25" spans="1:12" ht="12.75">
      <c r="A25" s="114" t="s">
        <v>60</v>
      </c>
      <c r="B25" s="93" t="s">
        <v>61</v>
      </c>
      <c r="C25" s="86">
        <f t="shared" si="8"/>
        <v>1272200</v>
      </c>
      <c r="D25" s="86">
        <f>SUM(D26+D35+D40)</f>
        <v>1272200</v>
      </c>
      <c r="E25" s="94"/>
      <c r="F25" s="94"/>
      <c r="G25" s="94"/>
      <c r="H25" s="94"/>
      <c r="I25" s="94"/>
      <c r="J25" s="94"/>
      <c r="K25" s="86">
        <f>SUM(K26+K35+K40+K44)</f>
        <v>1267500</v>
      </c>
      <c r="L25" s="86">
        <f>SUM(L26+L35+L40+L44)</f>
        <v>1267500</v>
      </c>
    </row>
    <row r="26" spans="1:12" s="6" customFormat="1" ht="12.75" customHeight="1">
      <c r="A26" s="115" t="s">
        <v>62</v>
      </c>
      <c r="B26" s="95" t="s">
        <v>63</v>
      </c>
      <c r="C26" s="80">
        <f t="shared" si="8"/>
        <v>1206200</v>
      </c>
      <c r="D26" s="80">
        <f>SUM(D27)</f>
        <v>1206200</v>
      </c>
      <c r="E26" s="96"/>
      <c r="F26" s="96"/>
      <c r="G26" s="96"/>
      <c r="H26" s="96"/>
      <c r="I26" s="96"/>
      <c r="J26" s="96"/>
      <c r="K26" s="80">
        <f>SUM(K27)</f>
        <v>1201500</v>
      </c>
      <c r="L26" s="80">
        <f>SUM(L27)</f>
        <v>1201500</v>
      </c>
    </row>
    <row r="27" spans="1:12" s="6" customFormat="1" ht="12.75">
      <c r="A27" s="116">
        <v>3</v>
      </c>
      <c r="B27" s="97" t="s">
        <v>29</v>
      </c>
      <c r="C27" s="87">
        <f>SUM(D27)</f>
        <v>1206200</v>
      </c>
      <c r="D27" s="87">
        <f>SUM(D28+D33)</f>
        <v>1206200</v>
      </c>
      <c r="E27" s="98"/>
      <c r="F27" s="98"/>
      <c r="G27" s="98"/>
      <c r="H27" s="98"/>
      <c r="I27" s="98"/>
      <c r="J27" s="98"/>
      <c r="K27" s="87">
        <f>SUM(K28+K33)</f>
        <v>1201500</v>
      </c>
      <c r="L27" s="87">
        <f>SUM(L28+L33)</f>
        <v>1201500</v>
      </c>
    </row>
    <row r="28" spans="1:12" s="6" customFormat="1" ht="12.75">
      <c r="A28" s="105">
        <v>32</v>
      </c>
      <c r="B28" s="89" t="s">
        <v>34</v>
      </c>
      <c r="C28" s="84">
        <f t="shared" si="8"/>
        <v>1201500</v>
      </c>
      <c r="D28" s="99">
        <f>SUM(D29:D32)</f>
        <v>1201500</v>
      </c>
      <c r="E28" s="100"/>
      <c r="F28" s="100"/>
      <c r="G28" s="100"/>
      <c r="H28" s="100"/>
      <c r="I28" s="100"/>
      <c r="J28" s="100"/>
      <c r="K28" s="99">
        <v>1201500</v>
      </c>
      <c r="L28" s="99">
        <v>1201500</v>
      </c>
    </row>
    <row r="29" spans="1:12" ht="12.75">
      <c r="A29" s="112">
        <v>321</v>
      </c>
      <c r="B29" s="81" t="s">
        <v>35</v>
      </c>
      <c r="C29" s="88">
        <v>11000</v>
      </c>
      <c r="D29" s="88">
        <v>11000</v>
      </c>
      <c r="E29" s="82"/>
      <c r="F29" s="82"/>
      <c r="G29" s="82"/>
      <c r="H29" s="82"/>
      <c r="I29" s="82"/>
      <c r="J29" s="82"/>
      <c r="K29" s="82"/>
      <c r="L29" s="82"/>
    </row>
    <row r="30" spans="1:12" ht="12.75">
      <c r="A30" s="112">
        <v>322</v>
      </c>
      <c r="B30" s="81" t="s">
        <v>36</v>
      </c>
      <c r="C30" s="88">
        <v>275600</v>
      </c>
      <c r="D30" s="88">
        <v>275600</v>
      </c>
      <c r="E30" s="82"/>
      <c r="F30" s="82"/>
      <c r="G30" s="82"/>
      <c r="H30" s="82"/>
      <c r="I30" s="82"/>
      <c r="J30" s="82"/>
      <c r="K30" s="82"/>
      <c r="L30" s="82"/>
    </row>
    <row r="31" spans="1:12" ht="12.75">
      <c r="A31" s="112">
        <v>323</v>
      </c>
      <c r="B31" s="81" t="s">
        <v>37</v>
      </c>
      <c r="C31" s="88">
        <v>907300</v>
      </c>
      <c r="D31" s="88">
        <v>907300</v>
      </c>
      <c r="E31" s="82"/>
      <c r="F31" s="82"/>
      <c r="G31" s="82"/>
      <c r="H31" s="82"/>
      <c r="I31" s="82"/>
      <c r="J31" s="82"/>
      <c r="K31" s="82"/>
      <c r="L31" s="82"/>
    </row>
    <row r="32" spans="1:12" ht="12.75">
      <c r="A32" s="112">
        <v>329</v>
      </c>
      <c r="B32" s="81" t="s">
        <v>38</v>
      </c>
      <c r="C32" s="88">
        <v>7600</v>
      </c>
      <c r="D32" s="88">
        <v>7600</v>
      </c>
      <c r="E32" s="82"/>
      <c r="F32" s="82"/>
      <c r="G32" s="82"/>
      <c r="H32" s="82"/>
      <c r="I32" s="82"/>
      <c r="J32" s="82"/>
      <c r="K32" s="82"/>
      <c r="L32" s="82"/>
    </row>
    <row r="33" spans="1:12" ht="12.75">
      <c r="A33" s="105">
        <v>34</v>
      </c>
      <c r="B33" s="89" t="s">
        <v>39</v>
      </c>
      <c r="C33" s="84">
        <f>SUM(C34)</f>
        <v>4700</v>
      </c>
      <c r="D33" s="84">
        <f>SUM(D34)</f>
        <v>4700</v>
      </c>
      <c r="E33" s="90"/>
      <c r="F33" s="90"/>
      <c r="G33" s="90"/>
      <c r="H33" s="90"/>
      <c r="I33" s="90"/>
      <c r="J33" s="90"/>
      <c r="K33" s="84"/>
      <c r="L33" s="84"/>
    </row>
    <row r="34" spans="1:12" ht="12.75">
      <c r="A34" s="112">
        <v>343</v>
      </c>
      <c r="B34" s="81" t="s">
        <v>40</v>
      </c>
      <c r="C34" s="88">
        <v>4700</v>
      </c>
      <c r="D34" s="88">
        <v>4700</v>
      </c>
      <c r="E34" s="82"/>
      <c r="F34" s="82"/>
      <c r="G34" s="82"/>
      <c r="H34" s="82"/>
      <c r="I34" s="82"/>
      <c r="J34" s="82"/>
      <c r="K34" s="82"/>
      <c r="L34" s="82"/>
    </row>
    <row r="35" spans="1:12" ht="12.75">
      <c r="A35" s="117" t="s">
        <v>67</v>
      </c>
      <c r="B35" s="95" t="s">
        <v>68</v>
      </c>
      <c r="C35" s="80">
        <f t="shared" si="8"/>
        <v>60000</v>
      </c>
      <c r="D35" s="80">
        <f>SUM(D36)</f>
        <v>60000</v>
      </c>
      <c r="E35" s="96"/>
      <c r="F35" s="96"/>
      <c r="G35" s="96"/>
      <c r="H35" s="96"/>
      <c r="I35" s="96"/>
      <c r="J35" s="96"/>
      <c r="K35" s="80">
        <f>SUM(K36)</f>
        <v>60000</v>
      </c>
      <c r="L35" s="80">
        <f>SUM(L36)</f>
        <v>60000</v>
      </c>
    </row>
    <row r="36" spans="1:12" ht="12.75">
      <c r="A36" s="116">
        <v>4</v>
      </c>
      <c r="B36" s="97" t="s">
        <v>82</v>
      </c>
      <c r="C36" s="87">
        <f t="shared" si="8"/>
        <v>60000</v>
      </c>
      <c r="D36" s="87">
        <f>SUM(D37)</f>
        <v>60000</v>
      </c>
      <c r="E36" s="98"/>
      <c r="F36" s="98"/>
      <c r="G36" s="98"/>
      <c r="H36" s="98"/>
      <c r="I36" s="98"/>
      <c r="J36" s="98"/>
      <c r="K36" s="87">
        <f>SUM(K37)</f>
        <v>60000</v>
      </c>
      <c r="L36" s="87">
        <f>SUM(L37)</f>
        <v>60000</v>
      </c>
    </row>
    <row r="37" spans="1:12" ht="12.75">
      <c r="A37" s="105">
        <v>45</v>
      </c>
      <c r="B37" s="89" t="s">
        <v>69</v>
      </c>
      <c r="C37" s="84">
        <f t="shared" si="8"/>
        <v>60000</v>
      </c>
      <c r="D37" s="84">
        <f>SUM(D38+D39)</f>
        <v>60000</v>
      </c>
      <c r="E37" s="90"/>
      <c r="F37" s="90"/>
      <c r="G37" s="90"/>
      <c r="H37" s="90"/>
      <c r="I37" s="90"/>
      <c r="J37" s="90"/>
      <c r="K37" s="84">
        <v>60000</v>
      </c>
      <c r="L37" s="84">
        <v>60000</v>
      </c>
    </row>
    <row r="38" spans="1:12" ht="12.75">
      <c r="A38" s="112">
        <v>451</v>
      </c>
      <c r="B38" s="81" t="s">
        <v>70</v>
      </c>
      <c r="C38" s="88">
        <v>60000</v>
      </c>
      <c r="D38" s="88">
        <v>60000</v>
      </c>
      <c r="E38" s="82"/>
      <c r="F38" s="82"/>
      <c r="G38" s="82"/>
      <c r="H38" s="82"/>
      <c r="I38" s="82"/>
      <c r="J38" s="82"/>
      <c r="K38" s="82"/>
      <c r="L38" s="82"/>
    </row>
    <row r="39" spans="1:12" ht="12.75">
      <c r="A39" s="112">
        <v>452</v>
      </c>
      <c r="B39" s="81" t="s">
        <v>74</v>
      </c>
      <c r="C39" s="88"/>
      <c r="D39" s="88"/>
      <c r="E39" s="82"/>
      <c r="F39" s="82"/>
      <c r="G39" s="82"/>
      <c r="H39" s="82"/>
      <c r="I39" s="82"/>
      <c r="J39" s="82"/>
      <c r="K39" s="82"/>
      <c r="L39" s="82"/>
    </row>
    <row r="40" spans="1:12" ht="12.75">
      <c r="A40" s="117" t="s">
        <v>71</v>
      </c>
      <c r="B40" s="95" t="s">
        <v>72</v>
      </c>
      <c r="C40" s="80">
        <f t="shared" si="8"/>
        <v>6000</v>
      </c>
      <c r="D40" s="80">
        <f>SUM(D41)</f>
        <v>6000</v>
      </c>
      <c r="E40" s="96"/>
      <c r="F40" s="96"/>
      <c r="G40" s="96"/>
      <c r="H40" s="96"/>
      <c r="I40" s="96"/>
      <c r="J40" s="96"/>
      <c r="K40" s="80">
        <f>SUM(K41)</f>
        <v>6000</v>
      </c>
      <c r="L40" s="80">
        <f>SUM(L41)</f>
        <v>6000</v>
      </c>
    </row>
    <row r="41" spans="1:12" ht="12.75">
      <c r="A41" s="116">
        <v>4</v>
      </c>
      <c r="B41" s="97" t="s">
        <v>82</v>
      </c>
      <c r="C41" s="87">
        <f t="shared" si="8"/>
        <v>6000</v>
      </c>
      <c r="D41" s="87">
        <f>SUM(D42)</f>
        <v>6000</v>
      </c>
      <c r="E41" s="98"/>
      <c r="F41" s="98"/>
      <c r="G41" s="98"/>
      <c r="H41" s="98"/>
      <c r="I41" s="98"/>
      <c r="J41" s="98"/>
      <c r="K41" s="87">
        <f>SUM(K42)</f>
        <v>6000</v>
      </c>
      <c r="L41" s="87">
        <f>SUM(L42)</f>
        <v>6000</v>
      </c>
    </row>
    <row r="42" spans="1:12" ht="12.75">
      <c r="A42" s="105">
        <v>42</v>
      </c>
      <c r="B42" s="89" t="s">
        <v>73</v>
      </c>
      <c r="C42" s="84">
        <f t="shared" si="8"/>
        <v>6000</v>
      </c>
      <c r="D42" s="84">
        <f>SUM(D43)</f>
        <v>6000</v>
      </c>
      <c r="E42" s="90"/>
      <c r="F42" s="90"/>
      <c r="G42" s="90"/>
      <c r="H42" s="90"/>
      <c r="I42" s="90"/>
      <c r="J42" s="90"/>
      <c r="K42" s="84">
        <v>6000</v>
      </c>
      <c r="L42" s="84">
        <v>6000</v>
      </c>
    </row>
    <row r="43" spans="1:12" ht="12.75">
      <c r="A43" s="112">
        <v>422</v>
      </c>
      <c r="B43" s="81" t="s">
        <v>43</v>
      </c>
      <c r="C43" s="88">
        <v>6000</v>
      </c>
      <c r="D43" s="88">
        <v>6000</v>
      </c>
      <c r="E43" s="82"/>
      <c r="F43" s="82"/>
      <c r="G43" s="82"/>
      <c r="H43" s="82"/>
      <c r="I43" s="82"/>
      <c r="J43" s="82"/>
      <c r="K43" s="82"/>
      <c r="L43" s="82"/>
    </row>
    <row r="44" spans="1:12" ht="12.75">
      <c r="A44" s="117" t="s">
        <v>86</v>
      </c>
      <c r="B44" s="95" t="s">
        <v>84</v>
      </c>
      <c r="C44" s="80"/>
      <c r="D44" s="80"/>
      <c r="E44" s="96"/>
      <c r="F44" s="96"/>
      <c r="G44" s="96"/>
      <c r="H44" s="96"/>
      <c r="I44" s="96"/>
      <c r="J44" s="96"/>
      <c r="K44" s="80">
        <f>SUM(K45)</f>
        <v>0</v>
      </c>
      <c r="L44" s="80">
        <f>SUM(L45)</f>
        <v>0</v>
      </c>
    </row>
    <row r="45" spans="1:12" ht="12.75">
      <c r="A45" s="116">
        <v>4</v>
      </c>
      <c r="B45" s="97" t="s">
        <v>82</v>
      </c>
      <c r="C45" s="87"/>
      <c r="D45" s="87"/>
      <c r="E45" s="98"/>
      <c r="F45" s="98"/>
      <c r="G45" s="98"/>
      <c r="H45" s="98"/>
      <c r="I45" s="98"/>
      <c r="J45" s="98"/>
      <c r="K45" s="87">
        <f>SUM(K46)</f>
        <v>0</v>
      </c>
      <c r="L45" s="87">
        <f>SUM(L46)</f>
        <v>0</v>
      </c>
    </row>
    <row r="46" spans="1:12" ht="12.75">
      <c r="A46" s="118">
        <v>42</v>
      </c>
      <c r="B46" s="101" t="s">
        <v>73</v>
      </c>
      <c r="C46" s="99"/>
      <c r="D46" s="99"/>
      <c r="E46" s="100"/>
      <c r="F46" s="100"/>
      <c r="G46" s="100"/>
      <c r="H46" s="100"/>
      <c r="I46" s="100"/>
      <c r="J46" s="100"/>
      <c r="K46" s="99"/>
      <c r="L46" s="99"/>
    </row>
    <row r="47" spans="1:12" ht="12.75">
      <c r="A47" s="119" t="s">
        <v>75</v>
      </c>
      <c r="B47" s="91" t="s">
        <v>76</v>
      </c>
      <c r="C47" s="85">
        <f>SUM(C48)</f>
        <v>4269985.5</v>
      </c>
      <c r="D47" s="85">
        <f aca="true" t="shared" si="9" ref="D47:L47">SUM(D48)</f>
        <v>3853842.5</v>
      </c>
      <c r="E47" s="85">
        <f t="shared" si="9"/>
        <v>6400</v>
      </c>
      <c r="F47" s="85">
        <f t="shared" si="9"/>
        <v>305943</v>
      </c>
      <c r="G47" s="85">
        <f t="shared" si="9"/>
        <v>96900</v>
      </c>
      <c r="H47" s="85">
        <f t="shared" si="9"/>
        <v>6900</v>
      </c>
      <c r="I47" s="85">
        <f t="shared" si="9"/>
        <v>0</v>
      </c>
      <c r="J47" s="85">
        <f t="shared" si="9"/>
        <v>0</v>
      </c>
      <c r="K47" s="85">
        <f t="shared" si="9"/>
        <v>557300</v>
      </c>
      <c r="L47" s="85">
        <f t="shared" si="9"/>
        <v>557300</v>
      </c>
    </row>
    <row r="48" spans="1:12" ht="25.5">
      <c r="A48" s="114" t="s">
        <v>77</v>
      </c>
      <c r="B48" s="93" t="s">
        <v>78</v>
      </c>
      <c r="C48" s="86">
        <f>SUM(D48+E48+F48+G48+H48+I48+J48)</f>
        <v>4269985.5</v>
      </c>
      <c r="D48" s="86">
        <f>SUM(D49+D64+D70+D77+D85+D98+D102)</f>
        <v>3853842.5</v>
      </c>
      <c r="E48" s="86">
        <f aca="true" t="shared" si="10" ref="E48:J48">SUM(E49+E64+E70+E77+E85+E98+E102)</f>
        <v>6400</v>
      </c>
      <c r="F48" s="86">
        <f>SUM(F77+F85++F98+F102+F109)</f>
        <v>305943</v>
      </c>
      <c r="G48" s="86">
        <f t="shared" si="10"/>
        <v>96900</v>
      </c>
      <c r="H48" s="86">
        <f>SUM(H85+H114)</f>
        <v>6900</v>
      </c>
      <c r="I48" s="86">
        <f t="shared" si="10"/>
        <v>0</v>
      </c>
      <c r="J48" s="86">
        <f t="shared" si="10"/>
        <v>0</v>
      </c>
      <c r="K48" s="86">
        <f>SUM(K49+K70+K77+K85+K98+K109+K114)</f>
        <v>557300</v>
      </c>
      <c r="L48" s="86">
        <f>SUM(L49+L70+L77+L85+L98+L109+L114)</f>
        <v>557300</v>
      </c>
    </row>
    <row r="49" spans="1:12" s="6" customFormat="1" ht="12.75" customHeight="1">
      <c r="A49" s="115" t="s">
        <v>79</v>
      </c>
      <c r="B49" s="95" t="s">
        <v>80</v>
      </c>
      <c r="C49" s="80">
        <f>SUM(D49+E49+G49)</f>
        <v>279000</v>
      </c>
      <c r="D49" s="80">
        <f>SUM(D50)</f>
        <v>199500</v>
      </c>
      <c r="E49" s="80">
        <f aca="true" t="shared" si="11" ref="E49:J49">SUM(E50)</f>
        <v>6400</v>
      </c>
      <c r="F49" s="80">
        <f t="shared" si="11"/>
        <v>0</v>
      </c>
      <c r="G49" s="80">
        <f t="shared" si="11"/>
        <v>73100</v>
      </c>
      <c r="H49" s="80">
        <f t="shared" si="11"/>
        <v>0</v>
      </c>
      <c r="I49" s="80">
        <f t="shared" si="11"/>
        <v>0</v>
      </c>
      <c r="J49" s="80">
        <f t="shared" si="11"/>
        <v>0</v>
      </c>
      <c r="K49" s="80">
        <f>SUM(K50)</f>
        <v>279000</v>
      </c>
      <c r="L49" s="80">
        <f>SUM(L50)</f>
        <v>279000</v>
      </c>
    </row>
    <row r="50" spans="1:12" s="6" customFormat="1" ht="12.75">
      <c r="A50" s="116">
        <v>3</v>
      </c>
      <c r="B50" s="97" t="s">
        <v>29</v>
      </c>
      <c r="C50" s="87">
        <f>SUM(D50+E50+G50)</f>
        <v>279000</v>
      </c>
      <c r="D50" s="87">
        <f>SUM(D55)</f>
        <v>199500</v>
      </c>
      <c r="E50" s="87">
        <f aca="true" t="shared" si="12" ref="E50:J50">SUM(E55)</f>
        <v>6400</v>
      </c>
      <c r="F50" s="87">
        <f t="shared" si="12"/>
        <v>0</v>
      </c>
      <c r="G50" s="87">
        <f t="shared" si="12"/>
        <v>73100</v>
      </c>
      <c r="H50" s="87">
        <f t="shared" si="12"/>
        <v>0</v>
      </c>
      <c r="I50" s="87">
        <f t="shared" si="12"/>
        <v>0</v>
      </c>
      <c r="J50" s="87">
        <f t="shared" si="12"/>
        <v>0</v>
      </c>
      <c r="K50" s="87">
        <f>SUM(K55)</f>
        <v>279000</v>
      </c>
      <c r="L50" s="87">
        <f>SUM(L55)</f>
        <v>279000</v>
      </c>
    </row>
    <row r="51" spans="1:12" s="6" customFormat="1" ht="12.75" hidden="1">
      <c r="A51" s="105">
        <v>31</v>
      </c>
      <c r="B51" s="89" t="s">
        <v>30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1:12" ht="12.75" hidden="1">
      <c r="A52" s="112">
        <v>311</v>
      </c>
      <c r="B52" s="81" t="s">
        <v>31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1:12" ht="12.75" hidden="1">
      <c r="A53" s="112">
        <v>312</v>
      </c>
      <c r="B53" s="81" t="s">
        <v>32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1:12" ht="12.75" hidden="1">
      <c r="A54" s="112">
        <v>313</v>
      </c>
      <c r="B54" s="81" t="s">
        <v>33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1:12" s="6" customFormat="1" ht="12.75">
      <c r="A55" s="105">
        <v>32</v>
      </c>
      <c r="B55" s="89" t="s">
        <v>34</v>
      </c>
      <c r="C55" s="84">
        <f>SUM(D55+E55+G55)</f>
        <v>279000</v>
      </c>
      <c r="D55" s="84">
        <f>SUM(D57:D63)</f>
        <v>199500</v>
      </c>
      <c r="E55" s="84">
        <f aca="true" t="shared" si="13" ref="E55:J55">SUM(E57:E63)</f>
        <v>6400</v>
      </c>
      <c r="F55" s="84">
        <f t="shared" si="13"/>
        <v>0</v>
      </c>
      <c r="G55" s="84">
        <f t="shared" si="13"/>
        <v>73100</v>
      </c>
      <c r="H55" s="84">
        <f t="shared" si="13"/>
        <v>0</v>
      </c>
      <c r="I55" s="84">
        <f t="shared" si="13"/>
        <v>0</v>
      </c>
      <c r="J55" s="84">
        <f t="shared" si="13"/>
        <v>0</v>
      </c>
      <c r="K55" s="84">
        <v>279000</v>
      </c>
      <c r="L55" s="84">
        <v>279000</v>
      </c>
    </row>
    <row r="56" spans="1:12" ht="12.75" hidden="1">
      <c r="A56" s="112">
        <v>321</v>
      </c>
      <c r="B56" s="81" t="s">
        <v>35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2" ht="12.75">
      <c r="A57" s="112">
        <v>321</v>
      </c>
      <c r="B57" s="81" t="s">
        <v>35</v>
      </c>
      <c r="C57" s="88">
        <v>3000</v>
      </c>
      <c r="D57" s="88"/>
      <c r="E57" s="88">
        <v>2600</v>
      </c>
      <c r="F57" s="88"/>
      <c r="G57" s="88">
        <v>400</v>
      </c>
      <c r="H57" s="88"/>
      <c r="I57" s="88"/>
      <c r="J57" s="88"/>
      <c r="K57" s="88"/>
      <c r="L57" s="88"/>
    </row>
    <row r="58" spans="1:12" ht="12.75">
      <c r="A58" s="112">
        <v>322</v>
      </c>
      <c r="B58" s="81" t="s">
        <v>36</v>
      </c>
      <c r="C58" s="88">
        <v>111400</v>
      </c>
      <c r="D58" s="88">
        <v>48500</v>
      </c>
      <c r="E58" s="88"/>
      <c r="F58" s="88"/>
      <c r="G58" s="88">
        <v>62900</v>
      </c>
      <c r="H58" s="88"/>
      <c r="I58" s="88"/>
      <c r="J58" s="88"/>
      <c r="K58" s="88"/>
      <c r="L58" s="88"/>
    </row>
    <row r="59" spans="1:12" ht="12.75">
      <c r="A59" s="112">
        <v>323</v>
      </c>
      <c r="B59" s="81" t="s">
        <v>37</v>
      </c>
      <c r="C59" s="88">
        <v>154800</v>
      </c>
      <c r="D59" s="88">
        <v>151000</v>
      </c>
      <c r="E59" s="88">
        <v>3800</v>
      </c>
      <c r="F59" s="88"/>
      <c r="G59" s="88"/>
      <c r="H59" s="88"/>
      <c r="I59" s="88"/>
      <c r="J59" s="88"/>
      <c r="K59" s="88"/>
      <c r="L59" s="88"/>
    </row>
    <row r="60" spans="1:12" ht="12.75" hidden="1">
      <c r="A60" s="112">
        <v>329</v>
      </c>
      <c r="B60" s="81" t="s">
        <v>38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1:12" s="6" customFormat="1" ht="12.75" hidden="1">
      <c r="A61" s="105">
        <v>34</v>
      </c>
      <c r="B61" s="89" t="s">
        <v>39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2.75" hidden="1">
      <c r="A62" s="112">
        <v>343</v>
      </c>
      <c r="B62" s="81" t="s">
        <v>40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1:12" ht="12.75">
      <c r="A63" s="112">
        <v>329</v>
      </c>
      <c r="B63" s="81" t="s">
        <v>38</v>
      </c>
      <c r="C63" s="88">
        <v>9800</v>
      </c>
      <c r="D63" s="88"/>
      <c r="E63" s="88"/>
      <c r="F63" s="88"/>
      <c r="G63" s="88">
        <v>9800</v>
      </c>
      <c r="H63" s="88"/>
      <c r="I63" s="88"/>
      <c r="J63" s="88"/>
      <c r="K63" s="88"/>
      <c r="L63" s="88"/>
    </row>
    <row r="64" spans="1:12" s="6" customFormat="1" ht="12.75" customHeight="1">
      <c r="A64" s="115" t="s">
        <v>81</v>
      </c>
      <c r="B64" s="95" t="s">
        <v>72</v>
      </c>
      <c r="C64" s="80">
        <f>SUM(G64)</f>
        <v>23800</v>
      </c>
      <c r="D64" s="80">
        <f>SUM(D65)</f>
        <v>350000</v>
      </c>
      <c r="E64" s="80"/>
      <c r="F64" s="80"/>
      <c r="G64" s="80">
        <f aca="true" t="shared" si="14" ref="G64:L66">SUM(G65)</f>
        <v>23800</v>
      </c>
      <c r="H64" s="80">
        <f t="shared" si="14"/>
        <v>0</v>
      </c>
      <c r="I64" s="80">
        <f t="shared" si="14"/>
        <v>0</v>
      </c>
      <c r="J64" s="80">
        <f t="shared" si="14"/>
        <v>0</v>
      </c>
      <c r="K64" s="80">
        <f t="shared" si="14"/>
        <v>23800</v>
      </c>
      <c r="L64" s="80">
        <f t="shared" si="14"/>
        <v>23800</v>
      </c>
    </row>
    <row r="65" spans="1:12" s="6" customFormat="1" ht="12.75">
      <c r="A65" s="116">
        <v>4</v>
      </c>
      <c r="B65" s="97" t="s">
        <v>82</v>
      </c>
      <c r="C65" s="87">
        <f>SUM(C66)</f>
        <v>373800</v>
      </c>
      <c r="D65" s="87">
        <f>SUM(D66)</f>
        <v>350000</v>
      </c>
      <c r="E65" s="87"/>
      <c r="F65" s="87"/>
      <c r="G65" s="87">
        <f t="shared" si="14"/>
        <v>23800</v>
      </c>
      <c r="H65" s="87">
        <f t="shared" si="14"/>
        <v>0</v>
      </c>
      <c r="I65" s="87">
        <f t="shared" si="14"/>
        <v>0</v>
      </c>
      <c r="J65" s="87">
        <f t="shared" si="14"/>
        <v>0</v>
      </c>
      <c r="K65" s="87">
        <f t="shared" si="14"/>
        <v>23800</v>
      </c>
      <c r="L65" s="87">
        <f t="shared" si="14"/>
        <v>23800</v>
      </c>
    </row>
    <row r="66" spans="1:12" s="6" customFormat="1" ht="12.75">
      <c r="A66" s="105">
        <v>42</v>
      </c>
      <c r="B66" s="89" t="s">
        <v>73</v>
      </c>
      <c r="C66" s="84">
        <f>SUM(C67)</f>
        <v>373800</v>
      </c>
      <c r="D66" s="84">
        <f>SUM(D67)</f>
        <v>350000</v>
      </c>
      <c r="E66" s="84"/>
      <c r="F66" s="84"/>
      <c r="G66" s="84">
        <f t="shared" si="14"/>
        <v>23800</v>
      </c>
      <c r="H66" s="84">
        <f t="shared" si="14"/>
        <v>0</v>
      </c>
      <c r="I66" s="84">
        <f t="shared" si="14"/>
        <v>0</v>
      </c>
      <c r="J66" s="84">
        <f t="shared" si="14"/>
        <v>0</v>
      </c>
      <c r="K66" s="84">
        <v>23800</v>
      </c>
      <c r="L66" s="84">
        <v>23800</v>
      </c>
    </row>
    <row r="67" spans="1:12" ht="12.75">
      <c r="A67" s="112">
        <v>422</v>
      </c>
      <c r="B67" s="81" t="s">
        <v>43</v>
      </c>
      <c r="C67" s="88">
        <v>373800</v>
      </c>
      <c r="D67" s="88">
        <v>350000</v>
      </c>
      <c r="E67" s="88"/>
      <c r="F67" s="88"/>
      <c r="G67" s="88">
        <v>23800</v>
      </c>
      <c r="H67" s="88"/>
      <c r="I67" s="88"/>
      <c r="J67" s="88"/>
      <c r="K67" s="88"/>
      <c r="L67" s="88"/>
    </row>
    <row r="68" spans="1:12" ht="12.75" hidden="1">
      <c r="A68" s="112">
        <v>312</v>
      </c>
      <c r="B68" s="81" t="s">
        <v>32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1:12" ht="12.75" hidden="1">
      <c r="A69" s="112">
        <v>313</v>
      </c>
      <c r="B69" s="81" t="s">
        <v>33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1:12" s="6" customFormat="1" ht="12.75">
      <c r="A70" s="117" t="s">
        <v>83</v>
      </c>
      <c r="B70" s="95" t="s">
        <v>84</v>
      </c>
      <c r="C70" s="80">
        <f>SUM(D70)</f>
        <v>3275000</v>
      </c>
      <c r="D70" s="80">
        <f>SUM(D71)</f>
        <v>3275000</v>
      </c>
      <c r="E70" s="80"/>
      <c r="F70" s="80"/>
      <c r="G70" s="80"/>
      <c r="H70" s="80"/>
      <c r="I70" s="80"/>
      <c r="J70" s="80"/>
      <c r="K70" s="80">
        <f aca="true" t="shared" si="15" ref="K70:L72">SUM(K71)</f>
        <v>0</v>
      </c>
      <c r="L70" s="80">
        <f t="shared" si="15"/>
        <v>0</v>
      </c>
    </row>
    <row r="71" spans="1:12" ht="12.75">
      <c r="A71" s="116">
        <v>4</v>
      </c>
      <c r="B71" s="97" t="s">
        <v>82</v>
      </c>
      <c r="C71" s="87">
        <f>SUM(D71)</f>
        <v>3275000</v>
      </c>
      <c r="D71" s="87">
        <f>SUM(D72)</f>
        <v>3275000</v>
      </c>
      <c r="E71" s="87"/>
      <c r="F71" s="87"/>
      <c r="G71" s="87"/>
      <c r="H71" s="87"/>
      <c r="I71" s="87"/>
      <c r="J71" s="87"/>
      <c r="K71" s="87">
        <f t="shared" si="15"/>
        <v>0</v>
      </c>
      <c r="L71" s="87">
        <f t="shared" si="15"/>
        <v>0</v>
      </c>
    </row>
    <row r="72" spans="1:12" ht="12.75">
      <c r="A72" s="105">
        <v>42</v>
      </c>
      <c r="B72" s="89" t="s">
        <v>73</v>
      </c>
      <c r="C72" s="84">
        <f>SUM(D72)</f>
        <v>3275000</v>
      </c>
      <c r="D72" s="84">
        <f>SUM(D73)</f>
        <v>3275000</v>
      </c>
      <c r="E72" s="84"/>
      <c r="F72" s="84"/>
      <c r="G72" s="84"/>
      <c r="H72" s="84"/>
      <c r="I72" s="84"/>
      <c r="J72" s="84"/>
      <c r="K72" s="84">
        <f t="shared" si="15"/>
        <v>0</v>
      </c>
      <c r="L72" s="84">
        <f t="shared" si="15"/>
        <v>0</v>
      </c>
    </row>
    <row r="73" spans="1:12" ht="12.75">
      <c r="A73" s="112">
        <v>421</v>
      </c>
      <c r="B73" s="81" t="s">
        <v>85</v>
      </c>
      <c r="C73" s="88">
        <v>3275000</v>
      </c>
      <c r="D73" s="88">
        <v>3275000</v>
      </c>
      <c r="E73" s="88"/>
      <c r="F73" s="88"/>
      <c r="G73" s="88"/>
      <c r="H73" s="88"/>
      <c r="I73" s="88"/>
      <c r="J73" s="88"/>
      <c r="K73" s="88"/>
      <c r="L73" s="88"/>
    </row>
    <row r="74" spans="1:12" ht="12.75" hidden="1">
      <c r="A74" s="112">
        <v>329</v>
      </c>
      <c r="B74" s="81" t="s">
        <v>38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</row>
    <row r="75" spans="1:12" s="6" customFormat="1" ht="12.75" hidden="1">
      <c r="A75" s="105">
        <v>34</v>
      </c>
      <c r="B75" s="89" t="s">
        <v>39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1:12" ht="12.75" hidden="1">
      <c r="A76" s="112">
        <v>343</v>
      </c>
      <c r="B76" s="81" t="s">
        <v>40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</row>
    <row r="77" spans="1:12" ht="12.75">
      <c r="A77" s="117" t="s">
        <v>87</v>
      </c>
      <c r="B77" s="95" t="s">
        <v>88</v>
      </c>
      <c r="C77" s="80">
        <f>SUM(F78)</f>
        <v>249300</v>
      </c>
      <c r="D77" s="80">
        <f>SUM(G78)</f>
        <v>0</v>
      </c>
      <c r="E77" s="80">
        <f>SUM(H78)</f>
        <v>0</v>
      </c>
      <c r="F77" s="80">
        <f>SUM(F78)</f>
        <v>249300</v>
      </c>
      <c r="G77" s="80"/>
      <c r="H77" s="80"/>
      <c r="I77" s="80"/>
      <c r="J77" s="80"/>
      <c r="K77" s="80">
        <f>SUM(K78)</f>
        <v>244100</v>
      </c>
      <c r="L77" s="80">
        <f>SUM(L78)</f>
        <v>244100</v>
      </c>
    </row>
    <row r="78" spans="1:12" ht="12.75">
      <c r="A78" s="116">
        <v>3</v>
      </c>
      <c r="B78" s="97" t="s">
        <v>29</v>
      </c>
      <c r="C78" s="87">
        <f aca="true" t="shared" si="16" ref="C78:E79">SUM(F78)</f>
        <v>249300</v>
      </c>
      <c r="D78" s="87">
        <f t="shared" si="16"/>
        <v>0</v>
      </c>
      <c r="E78" s="87">
        <f t="shared" si="16"/>
        <v>0</v>
      </c>
      <c r="F78" s="87">
        <f>SUM(F79+F83)</f>
        <v>249300</v>
      </c>
      <c r="G78" s="87"/>
      <c r="H78" s="87"/>
      <c r="I78" s="87"/>
      <c r="J78" s="87"/>
      <c r="K78" s="87">
        <f>SUM(K79+K83)</f>
        <v>244100</v>
      </c>
      <c r="L78" s="87">
        <f>SUM(L79+L83)</f>
        <v>244100</v>
      </c>
    </row>
    <row r="79" spans="1:12" ht="12.75">
      <c r="A79" s="118">
        <v>32</v>
      </c>
      <c r="B79" s="101" t="s">
        <v>34</v>
      </c>
      <c r="C79" s="99">
        <f t="shared" si="16"/>
        <v>244100</v>
      </c>
      <c r="D79" s="99">
        <f t="shared" si="16"/>
        <v>0</v>
      </c>
      <c r="E79" s="99">
        <f t="shared" si="16"/>
        <v>0</v>
      </c>
      <c r="F79" s="99">
        <f>SUM(F80:F82)</f>
        <v>244100</v>
      </c>
      <c r="G79" s="99"/>
      <c r="H79" s="99"/>
      <c r="I79" s="99"/>
      <c r="J79" s="99"/>
      <c r="K79" s="99">
        <v>244100</v>
      </c>
      <c r="L79" s="99">
        <v>244100</v>
      </c>
    </row>
    <row r="80" spans="1:12" ht="12.75">
      <c r="A80" s="120">
        <v>322</v>
      </c>
      <c r="B80" s="102" t="s">
        <v>36</v>
      </c>
      <c r="C80" s="103">
        <v>214200</v>
      </c>
      <c r="D80" s="103"/>
      <c r="E80" s="103"/>
      <c r="F80" s="103">
        <v>214200</v>
      </c>
      <c r="G80" s="103"/>
      <c r="H80" s="103"/>
      <c r="I80" s="103"/>
      <c r="J80" s="103"/>
      <c r="K80" s="103"/>
      <c r="L80" s="103"/>
    </row>
    <row r="81" spans="1:12" ht="12.75">
      <c r="A81" s="120">
        <v>323</v>
      </c>
      <c r="B81" s="102" t="s">
        <v>37</v>
      </c>
      <c r="C81" s="103">
        <v>27200</v>
      </c>
      <c r="D81" s="103"/>
      <c r="E81" s="103"/>
      <c r="F81" s="103">
        <v>27200</v>
      </c>
      <c r="G81" s="103"/>
      <c r="H81" s="103"/>
      <c r="I81" s="103"/>
      <c r="J81" s="103"/>
      <c r="K81" s="103"/>
      <c r="L81" s="103"/>
    </row>
    <row r="82" spans="1:12" ht="12.75">
      <c r="A82" s="120">
        <v>329</v>
      </c>
      <c r="B82" s="102" t="s">
        <v>38</v>
      </c>
      <c r="C82" s="103">
        <v>2700</v>
      </c>
      <c r="D82" s="103"/>
      <c r="E82" s="103"/>
      <c r="F82" s="103">
        <v>2700</v>
      </c>
      <c r="G82" s="103"/>
      <c r="H82" s="103"/>
      <c r="I82" s="103"/>
      <c r="J82" s="103"/>
      <c r="K82" s="103"/>
      <c r="L82" s="103"/>
    </row>
    <row r="83" spans="1:12" ht="12.75">
      <c r="A83" s="118">
        <v>34</v>
      </c>
      <c r="B83" s="101" t="s">
        <v>39</v>
      </c>
      <c r="C83" s="99">
        <f>SUM(F83)</f>
        <v>5200</v>
      </c>
      <c r="D83" s="99">
        <f>SUM(D84)</f>
        <v>0</v>
      </c>
      <c r="E83" s="99">
        <f aca="true" t="shared" si="17" ref="E83:J83">SUM(E84)</f>
        <v>0</v>
      </c>
      <c r="F83" s="99">
        <f>SUM(F84)</f>
        <v>5200</v>
      </c>
      <c r="G83" s="99">
        <f t="shared" si="17"/>
        <v>0</v>
      </c>
      <c r="H83" s="99">
        <f t="shared" si="17"/>
        <v>0</v>
      </c>
      <c r="I83" s="99">
        <f t="shared" si="17"/>
        <v>0</v>
      </c>
      <c r="J83" s="99">
        <f t="shared" si="17"/>
        <v>0</v>
      </c>
      <c r="K83" s="99"/>
      <c r="L83" s="99"/>
    </row>
    <row r="84" spans="1:12" ht="12.75">
      <c r="A84" s="120">
        <v>343</v>
      </c>
      <c r="B84" s="102" t="s">
        <v>40</v>
      </c>
      <c r="C84" s="103">
        <v>5200</v>
      </c>
      <c r="D84" s="103"/>
      <c r="E84" s="103"/>
      <c r="F84" s="103">
        <v>5200</v>
      </c>
      <c r="G84" s="103"/>
      <c r="H84" s="103"/>
      <c r="I84" s="103"/>
      <c r="J84" s="103"/>
      <c r="K84" s="103"/>
      <c r="L84" s="103"/>
    </row>
    <row r="85" spans="1:12" s="6" customFormat="1" ht="12.75" customHeight="1">
      <c r="A85" s="115" t="s">
        <v>89</v>
      </c>
      <c r="B85" s="95" t="s">
        <v>90</v>
      </c>
      <c r="C85" s="80">
        <f>SUM(C86)</f>
        <v>7000</v>
      </c>
      <c r="D85" s="80">
        <f aca="true" t="shared" si="18" ref="D85:L85">SUM(D86)</f>
        <v>0</v>
      </c>
      <c r="E85" s="80">
        <f t="shared" si="18"/>
        <v>0</v>
      </c>
      <c r="F85" s="80">
        <f t="shared" si="18"/>
        <v>4000</v>
      </c>
      <c r="G85" s="80">
        <f t="shared" si="18"/>
        <v>0</v>
      </c>
      <c r="H85" s="80">
        <f t="shared" si="18"/>
        <v>3000</v>
      </c>
      <c r="I85" s="80">
        <f t="shared" si="18"/>
        <v>0</v>
      </c>
      <c r="J85" s="80">
        <f t="shared" si="18"/>
        <v>0</v>
      </c>
      <c r="K85" s="80">
        <f t="shared" si="18"/>
        <v>7000</v>
      </c>
      <c r="L85" s="80">
        <f t="shared" si="18"/>
        <v>7000</v>
      </c>
    </row>
    <row r="86" spans="1:12" s="6" customFormat="1" ht="12.75">
      <c r="A86" s="116">
        <v>3</v>
      </c>
      <c r="B86" s="97" t="s">
        <v>29</v>
      </c>
      <c r="C86" s="87">
        <f>SUM(C95)</f>
        <v>7000</v>
      </c>
      <c r="D86" s="87">
        <f>SUM(D91)</f>
        <v>0</v>
      </c>
      <c r="E86" s="87">
        <f>SUM(E91)</f>
        <v>0</v>
      </c>
      <c r="F86" s="87">
        <f>SUM(F91+F96)</f>
        <v>4000</v>
      </c>
      <c r="G86" s="87">
        <f aca="true" t="shared" si="19" ref="G86:L86">SUM(G91+G96)</f>
        <v>0</v>
      </c>
      <c r="H86" s="87">
        <f t="shared" si="19"/>
        <v>3000</v>
      </c>
      <c r="I86" s="87">
        <f t="shared" si="19"/>
        <v>0</v>
      </c>
      <c r="J86" s="87">
        <f t="shared" si="19"/>
        <v>0</v>
      </c>
      <c r="K86" s="87">
        <f t="shared" si="19"/>
        <v>7000</v>
      </c>
      <c r="L86" s="87">
        <f t="shared" si="19"/>
        <v>7000</v>
      </c>
    </row>
    <row r="87" spans="1:12" s="6" customFormat="1" ht="12.75" hidden="1">
      <c r="A87" s="105">
        <v>31</v>
      </c>
      <c r="B87" s="89" t="s">
        <v>30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</row>
    <row r="88" spans="1:12" ht="12.75" hidden="1">
      <c r="A88" s="112">
        <v>311</v>
      </c>
      <c r="B88" s="81" t="s">
        <v>31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1:12" ht="12.75" hidden="1">
      <c r="A89" s="112">
        <v>312</v>
      </c>
      <c r="B89" s="81" t="s">
        <v>32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1:12" ht="12.75" hidden="1">
      <c r="A90" s="112">
        <v>313</v>
      </c>
      <c r="B90" s="81" t="s">
        <v>33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1:12" s="6" customFormat="1" ht="12.75">
      <c r="A91" s="105">
        <v>32</v>
      </c>
      <c r="B91" s="89" t="s">
        <v>34</v>
      </c>
      <c r="C91" s="84">
        <f>SUM(C95)</f>
        <v>7000</v>
      </c>
      <c r="D91" s="84">
        <f>SUM(D95)</f>
        <v>0</v>
      </c>
      <c r="E91" s="84">
        <f aca="true" t="shared" si="20" ref="E91:J91">SUM(E95)</f>
        <v>0</v>
      </c>
      <c r="F91" s="84">
        <f>SUM(F95)</f>
        <v>4000</v>
      </c>
      <c r="G91" s="84">
        <f>SUM(G95)</f>
        <v>0</v>
      </c>
      <c r="H91" s="84">
        <f t="shared" si="20"/>
        <v>3000</v>
      </c>
      <c r="I91" s="84">
        <f t="shared" si="20"/>
        <v>0</v>
      </c>
      <c r="J91" s="84">
        <f t="shared" si="20"/>
        <v>0</v>
      </c>
      <c r="K91" s="84">
        <v>7000</v>
      </c>
      <c r="L91" s="84">
        <v>7000</v>
      </c>
    </row>
    <row r="92" spans="1:12" ht="12.75" hidden="1">
      <c r="A92" s="112">
        <v>321</v>
      </c>
      <c r="B92" s="81" t="s">
        <v>35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1:12" ht="12.75" hidden="1">
      <c r="A93" s="112">
        <v>322</v>
      </c>
      <c r="B93" s="81" t="s">
        <v>36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1:12" ht="12.75" hidden="1">
      <c r="A94" s="112">
        <v>323</v>
      </c>
      <c r="B94" s="81" t="s">
        <v>37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1:12" ht="12.75">
      <c r="A95" s="112">
        <v>329</v>
      </c>
      <c r="B95" s="81" t="s">
        <v>38</v>
      </c>
      <c r="C95" s="88">
        <v>7000</v>
      </c>
      <c r="D95" s="88"/>
      <c r="E95" s="88"/>
      <c r="F95" s="88">
        <v>4000</v>
      </c>
      <c r="G95" s="88"/>
      <c r="H95" s="88">
        <v>3000</v>
      </c>
      <c r="I95" s="88"/>
      <c r="J95" s="88"/>
      <c r="K95" s="88"/>
      <c r="L95" s="88"/>
    </row>
    <row r="96" spans="1:12" s="6" customFormat="1" ht="12.75" hidden="1">
      <c r="A96" s="105">
        <v>34</v>
      </c>
      <c r="B96" s="89" t="s">
        <v>39</v>
      </c>
      <c r="C96" s="84">
        <f>SUM(F96)</f>
        <v>0</v>
      </c>
      <c r="D96" s="84">
        <f>SUM(D97)</f>
        <v>0</v>
      </c>
      <c r="E96" s="84">
        <f aca="true" t="shared" si="21" ref="E96:L96">SUM(E97)</f>
        <v>0</v>
      </c>
      <c r="F96" s="84">
        <f>SUM(F97)</f>
        <v>0</v>
      </c>
      <c r="G96" s="84">
        <f t="shared" si="21"/>
        <v>0</v>
      </c>
      <c r="H96" s="84">
        <f t="shared" si="21"/>
        <v>0</v>
      </c>
      <c r="I96" s="84">
        <f t="shared" si="21"/>
        <v>0</v>
      </c>
      <c r="J96" s="84">
        <f t="shared" si="21"/>
        <v>0</v>
      </c>
      <c r="K96" s="84">
        <f t="shared" si="21"/>
        <v>0</v>
      </c>
      <c r="L96" s="84">
        <f t="shared" si="21"/>
        <v>0</v>
      </c>
    </row>
    <row r="97" spans="1:12" ht="12.75" hidden="1">
      <c r="A97" s="112">
        <v>343</v>
      </c>
      <c r="B97" s="81" t="s">
        <v>40</v>
      </c>
      <c r="C97" s="88">
        <f>SUM(F97)</f>
        <v>0</v>
      </c>
      <c r="D97" s="88"/>
      <c r="E97" s="88"/>
      <c r="F97" s="88"/>
      <c r="G97" s="88"/>
      <c r="H97" s="88"/>
      <c r="I97" s="88"/>
      <c r="J97" s="88"/>
      <c r="K97" s="88"/>
      <c r="L97" s="88"/>
    </row>
    <row r="98" spans="1:12" ht="12.75">
      <c r="A98" s="117" t="s">
        <v>91</v>
      </c>
      <c r="B98" s="95" t="s">
        <v>92</v>
      </c>
      <c r="C98" s="80">
        <f>SUM(F99)</f>
        <v>10700</v>
      </c>
      <c r="D98" s="80"/>
      <c r="E98" s="80"/>
      <c r="F98" s="80">
        <f>SUM(F99)</f>
        <v>10700</v>
      </c>
      <c r="G98" s="80">
        <f aca="true" t="shared" si="22" ref="G98:L100">SUM(G99)</f>
        <v>0</v>
      </c>
      <c r="H98" s="80">
        <f t="shared" si="22"/>
        <v>0</v>
      </c>
      <c r="I98" s="80">
        <f t="shared" si="22"/>
        <v>0</v>
      </c>
      <c r="J98" s="80">
        <f t="shared" si="22"/>
        <v>0</v>
      </c>
      <c r="K98" s="80">
        <f t="shared" si="22"/>
        <v>10700</v>
      </c>
      <c r="L98" s="80">
        <f t="shared" si="22"/>
        <v>10700</v>
      </c>
    </row>
    <row r="99" spans="1:12" ht="12.75">
      <c r="A99" s="116">
        <v>3</v>
      </c>
      <c r="B99" s="97" t="s">
        <v>29</v>
      </c>
      <c r="C99" s="87">
        <f>SUM(F100)</f>
        <v>10700</v>
      </c>
      <c r="D99" s="87"/>
      <c r="E99" s="87"/>
      <c r="F99" s="87">
        <f>SUM(F100)</f>
        <v>10700</v>
      </c>
      <c r="G99" s="87">
        <f t="shared" si="22"/>
        <v>0</v>
      </c>
      <c r="H99" s="87">
        <f t="shared" si="22"/>
        <v>0</v>
      </c>
      <c r="I99" s="87">
        <f t="shared" si="22"/>
        <v>0</v>
      </c>
      <c r="J99" s="87">
        <f t="shared" si="22"/>
        <v>0</v>
      </c>
      <c r="K99" s="87">
        <f t="shared" si="22"/>
        <v>10700</v>
      </c>
      <c r="L99" s="87">
        <f t="shared" si="22"/>
        <v>10700</v>
      </c>
    </row>
    <row r="100" spans="1:12" ht="12.75">
      <c r="A100" s="105">
        <v>32</v>
      </c>
      <c r="B100" s="89" t="s">
        <v>34</v>
      </c>
      <c r="C100" s="84">
        <f>SUM(F100)</f>
        <v>10700</v>
      </c>
      <c r="D100" s="84"/>
      <c r="E100" s="84"/>
      <c r="F100" s="84">
        <f>SUM(F101)</f>
        <v>10700</v>
      </c>
      <c r="G100" s="84">
        <f t="shared" si="22"/>
        <v>0</v>
      </c>
      <c r="H100" s="84">
        <f t="shared" si="22"/>
        <v>0</v>
      </c>
      <c r="I100" s="84">
        <f t="shared" si="22"/>
        <v>0</v>
      </c>
      <c r="J100" s="84">
        <f t="shared" si="22"/>
        <v>0</v>
      </c>
      <c r="K100" s="84">
        <v>10700</v>
      </c>
      <c r="L100" s="84">
        <v>10700</v>
      </c>
    </row>
    <row r="101" spans="1:12" ht="12.75">
      <c r="A101" s="112">
        <v>329</v>
      </c>
      <c r="B101" s="81" t="s">
        <v>38</v>
      </c>
      <c r="C101" s="88">
        <v>10700</v>
      </c>
      <c r="D101" s="88"/>
      <c r="E101" s="88"/>
      <c r="F101" s="88">
        <v>10700</v>
      </c>
      <c r="G101" s="88"/>
      <c r="H101" s="88"/>
      <c r="I101" s="88"/>
      <c r="J101" s="88"/>
      <c r="K101" s="88"/>
      <c r="L101" s="88"/>
    </row>
    <row r="102" spans="1:12" ht="12.75">
      <c r="A102" s="117" t="s">
        <v>93</v>
      </c>
      <c r="B102" s="95" t="s">
        <v>114</v>
      </c>
      <c r="C102" s="80">
        <f>SUM(C103)</f>
        <v>58686</v>
      </c>
      <c r="D102" s="80">
        <f>SUM(D103)</f>
        <v>29342.5</v>
      </c>
      <c r="E102" s="80"/>
      <c r="F102" s="80">
        <f>SUM(F103)</f>
        <v>29343</v>
      </c>
      <c r="G102" s="80">
        <f aca="true" t="shared" si="23" ref="G102:L102">SUM(G103)</f>
        <v>0</v>
      </c>
      <c r="H102" s="80">
        <f t="shared" si="23"/>
        <v>0</v>
      </c>
      <c r="I102" s="80">
        <f t="shared" si="23"/>
        <v>0</v>
      </c>
      <c r="J102" s="80">
        <f t="shared" si="23"/>
        <v>0</v>
      </c>
      <c r="K102" s="80">
        <f t="shared" si="23"/>
        <v>58686</v>
      </c>
      <c r="L102" s="80">
        <f t="shared" si="23"/>
        <v>58686</v>
      </c>
    </row>
    <row r="103" spans="1:12" ht="12.75">
      <c r="A103" s="116">
        <v>3</v>
      </c>
      <c r="B103" s="97" t="s">
        <v>29</v>
      </c>
      <c r="C103" s="87">
        <f>SUM(C104+C107)</f>
        <v>58686</v>
      </c>
      <c r="D103" s="87">
        <f>SUM(D104+D107)</f>
        <v>29342.5</v>
      </c>
      <c r="E103" s="87"/>
      <c r="F103" s="87">
        <f>SUM(F104+F107)</f>
        <v>29343</v>
      </c>
      <c r="G103" s="87">
        <f aca="true" t="shared" si="24" ref="G103:L103">SUM(G104+G107)</f>
        <v>0</v>
      </c>
      <c r="H103" s="87">
        <f t="shared" si="24"/>
        <v>0</v>
      </c>
      <c r="I103" s="87">
        <f t="shared" si="24"/>
        <v>0</v>
      </c>
      <c r="J103" s="87">
        <f t="shared" si="24"/>
        <v>0</v>
      </c>
      <c r="K103" s="87">
        <f t="shared" si="24"/>
        <v>58686</v>
      </c>
      <c r="L103" s="87">
        <f t="shared" si="24"/>
        <v>58686</v>
      </c>
    </row>
    <row r="104" spans="1:12" ht="12.75">
      <c r="A104" s="118">
        <v>31</v>
      </c>
      <c r="B104" s="101" t="s">
        <v>30</v>
      </c>
      <c r="C104" s="99">
        <f>SUM(C105:C106)</f>
        <v>53086</v>
      </c>
      <c r="D104" s="99">
        <f>SUM(D105:D106)</f>
        <v>26542.5</v>
      </c>
      <c r="E104" s="99"/>
      <c r="F104" s="99">
        <f>SUM(F105:F106)</f>
        <v>26543</v>
      </c>
      <c r="G104" s="99">
        <f>SUM(G105:G106)</f>
        <v>0</v>
      </c>
      <c r="H104" s="99">
        <f>SUM(H105:H106)</f>
        <v>0</v>
      </c>
      <c r="I104" s="99">
        <f>SUM(I105:I106)</f>
        <v>0</v>
      </c>
      <c r="J104" s="99">
        <f>SUM(J105:J106)</f>
        <v>0</v>
      </c>
      <c r="K104" s="99">
        <v>53086</v>
      </c>
      <c r="L104" s="99">
        <v>53086</v>
      </c>
    </row>
    <row r="105" spans="1:12" ht="12.75">
      <c r="A105" s="112">
        <v>311</v>
      </c>
      <c r="B105" s="81" t="s">
        <v>31</v>
      </c>
      <c r="C105" s="88">
        <v>45256</v>
      </c>
      <c r="D105" s="88">
        <v>22627.5</v>
      </c>
      <c r="E105" s="88"/>
      <c r="F105" s="88">
        <v>22628</v>
      </c>
      <c r="G105" s="88"/>
      <c r="H105" s="88"/>
      <c r="I105" s="88"/>
      <c r="J105" s="88"/>
      <c r="K105" s="88"/>
      <c r="L105" s="88"/>
    </row>
    <row r="106" spans="1:12" ht="12.75">
      <c r="A106" s="112">
        <v>313</v>
      </c>
      <c r="B106" s="81" t="s">
        <v>33</v>
      </c>
      <c r="C106" s="88">
        <v>7830</v>
      </c>
      <c r="D106" s="88">
        <v>3915</v>
      </c>
      <c r="E106" s="88"/>
      <c r="F106" s="88">
        <v>3915</v>
      </c>
      <c r="G106" s="88"/>
      <c r="H106" s="88"/>
      <c r="I106" s="88"/>
      <c r="J106" s="88"/>
      <c r="K106" s="88"/>
      <c r="L106" s="88"/>
    </row>
    <row r="107" spans="1:12" ht="12.75">
      <c r="A107" s="105">
        <v>32</v>
      </c>
      <c r="B107" s="89" t="s">
        <v>34</v>
      </c>
      <c r="C107" s="84">
        <f>SUM(C108)</f>
        <v>5600</v>
      </c>
      <c r="D107" s="84">
        <f>SUM(D108)</f>
        <v>2800</v>
      </c>
      <c r="E107" s="84"/>
      <c r="F107" s="84">
        <f>SUM(F108)</f>
        <v>2800</v>
      </c>
      <c r="G107" s="84">
        <f>SUM(G108)</f>
        <v>0</v>
      </c>
      <c r="H107" s="84">
        <f>SUM(H108)</f>
        <v>0</v>
      </c>
      <c r="I107" s="84">
        <f>SUM(I108)</f>
        <v>0</v>
      </c>
      <c r="J107" s="84">
        <f>SUM(J108)</f>
        <v>0</v>
      </c>
      <c r="K107" s="84">
        <v>5600</v>
      </c>
      <c r="L107" s="84">
        <v>5600</v>
      </c>
    </row>
    <row r="108" spans="1:12" ht="12.75">
      <c r="A108" s="112">
        <v>321</v>
      </c>
      <c r="B108" s="81" t="s">
        <v>35</v>
      </c>
      <c r="C108" s="88">
        <v>5600</v>
      </c>
      <c r="D108" s="88">
        <v>2800</v>
      </c>
      <c r="E108" s="88"/>
      <c r="F108" s="88">
        <v>2800</v>
      </c>
      <c r="G108" s="88"/>
      <c r="H108" s="88"/>
      <c r="I108" s="88"/>
      <c r="J108" s="88"/>
      <c r="K108" s="88"/>
      <c r="L108" s="88"/>
    </row>
    <row r="109" spans="1:12" ht="12.75">
      <c r="A109" s="117" t="s">
        <v>94</v>
      </c>
      <c r="B109" s="95" t="s">
        <v>95</v>
      </c>
      <c r="C109" s="80">
        <f>SUM(C110)</f>
        <v>12600</v>
      </c>
      <c r="D109" s="80"/>
      <c r="E109" s="80"/>
      <c r="F109" s="80">
        <f>SUM(F110)</f>
        <v>12600</v>
      </c>
      <c r="G109" s="80">
        <f aca="true" t="shared" si="25" ref="G109:L110">SUM(G110)</f>
        <v>0</v>
      </c>
      <c r="H109" s="80">
        <f t="shared" si="25"/>
        <v>0</v>
      </c>
      <c r="I109" s="80">
        <f t="shared" si="25"/>
        <v>0</v>
      </c>
      <c r="J109" s="80">
        <f t="shared" si="25"/>
        <v>0</v>
      </c>
      <c r="K109" s="80">
        <f t="shared" si="25"/>
        <v>12600</v>
      </c>
      <c r="L109" s="80">
        <f t="shared" si="25"/>
        <v>12600</v>
      </c>
    </row>
    <row r="110" spans="1:12" ht="12.75">
      <c r="A110" s="116">
        <v>3</v>
      </c>
      <c r="B110" s="97" t="s">
        <v>29</v>
      </c>
      <c r="C110" s="87">
        <f>SUM(C111)</f>
        <v>12600</v>
      </c>
      <c r="D110" s="87"/>
      <c r="E110" s="87"/>
      <c r="F110" s="87">
        <f>SUM(F111)</f>
        <v>12600</v>
      </c>
      <c r="G110" s="87">
        <f t="shared" si="25"/>
        <v>0</v>
      </c>
      <c r="H110" s="87">
        <f t="shared" si="25"/>
        <v>0</v>
      </c>
      <c r="I110" s="87">
        <f t="shared" si="25"/>
        <v>0</v>
      </c>
      <c r="J110" s="87">
        <f t="shared" si="25"/>
        <v>0</v>
      </c>
      <c r="K110" s="87">
        <f t="shared" si="25"/>
        <v>12600</v>
      </c>
      <c r="L110" s="87">
        <f t="shared" si="25"/>
        <v>12600</v>
      </c>
    </row>
    <row r="111" spans="1:12" ht="12.75">
      <c r="A111" s="105">
        <v>32</v>
      </c>
      <c r="B111" s="89" t="s">
        <v>34</v>
      </c>
      <c r="C111" s="84">
        <f>SUM(C112:C113)</f>
        <v>12600</v>
      </c>
      <c r="D111" s="84">
        <f aca="true" t="shared" si="26" ref="D111:J111">SUM(D112:D113)</f>
        <v>0</v>
      </c>
      <c r="E111" s="84">
        <f t="shared" si="26"/>
        <v>0</v>
      </c>
      <c r="F111" s="84">
        <f t="shared" si="26"/>
        <v>12600</v>
      </c>
      <c r="G111" s="84">
        <f t="shared" si="26"/>
        <v>0</v>
      </c>
      <c r="H111" s="84">
        <f t="shared" si="26"/>
        <v>0</v>
      </c>
      <c r="I111" s="84">
        <f t="shared" si="26"/>
        <v>0</v>
      </c>
      <c r="J111" s="84">
        <f t="shared" si="26"/>
        <v>0</v>
      </c>
      <c r="K111" s="84">
        <v>12600</v>
      </c>
      <c r="L111" s="84">
        <v>12600</v>
      </c>
    </row>
    <row r="112" spans="1:12" ht="12.75">
      <c r="A112" s="112">
        <v>323</v>
      </c>
      <c r="B112" s="81" t="s">
        <v>37</v>
      </c>
      <c r="C112" s="88">
        <v>10800</v>
      </c>
      <c r="D112" s="88"/>
      <c r="E112" s="88"/>
      <c r="F112" s="88">
        <v>10800</v>
      </c>
      <c r="G112" s="88"/>
      <c r="H112" s="88"/>
      <c r="I112" s="88"/>
      <c r="J112" s="88"/>
      <c r="K112" s="88"/>
      <c r="L112" s="88"/>
    </row>
    <row r="113" spans="1:12" ht="12.75">
      <c r="A113" s="112">
        <v>329</v>
      </c>
      <c r="B113" s="81" t="s">
        <v>38</v>
      </c>
      <c r="C113" s="88">
        <v>1800</v>
      </c>
      <c r="D113" s="88"/>
      <c r="E113" s="88"/>
      <c r="F113" s="88">
        <v>1800</v>
      </c>
      <c r="G113" s="88"/>
      <c r="H113" s="88"/>
      <c r="I113" s="88"/>
      <c r="J113" s="88"/>
      <c r="K113" s="88"/>
      <c r="L113" s="88"/>
    </row>
    <row r="114" spans="1:12" ht="12.75">
      <c r="A114" s="117" t="s">
        <v>96</v>
      </c>
      <c r="B114" s="95" t="s">
        <v>28</v>
      </c>
      <c r="C114" s="80">
        <f>SUM(H114)</f>
        <v>3900</v>
      </c>
      <c r="D114" s="80"/>
      <c r="E114" s="80"/>
      <c r="F114" s="80"/>
      <c r="G114" s="80"/>
      <c r="H114" s="80">
        <f>SUM(H115)</f>
        <v>3900</v>
      </c>
      <c r="I114" s="80">
        <f aca="true" t="shared" si="27" ref="I114:L115">SUM(I115)</f>
        <v>0</v>
      </c>
      <c r="J114" s="80">
        <f t="shared" si="27"/>
        <v>0</v>
      </c>
      <c r="K114" s="80">
        <f t="shared" si="27"/>
        <v>3900</v>
      </c>
      <c r="L114" s="80">
        <f t="shared" si="27"/>
        <v>3900</v>
      </c>
    </row>
    <row r="115" spans="1:12" ht="12.75">
      <c r="A115" s="116">
        <v>3</v>
      </c>
      <c r="B115" s="97" t="s">
        <v>29</v>
      </c>
      <c r="C115" s="87">
        <f>SUM(H115)</f>
        <v>3900</v>
      </c>
      <c r="D115" s="87"/>
      <c r="E115" s="87"/>
      <c r="F115" s="87"/>
      <c r="G115" s="87"/>
      <c r="H115" s="87">
        <f>SUM(H116)</f>
        <v>3900</v>
      </c>
      <c r="I115" s="87">
        <f t="shared" si="27"/>
        <v>0</v>
      </c>
      <c r="J115" s="87">
        <f t="shared" si="27"/>
        <v>0</v>
      </c>
      <c r="K115" s="87">
        <f t="shared" si="27"/>
        <v>3900</v>
      </c>
      <c r="L115" s="87">
        <f t="shared" si="27"/>
        <v>3900</v>
      </c>
    </row>
    <row r="116" spans="1:12" ht="12.75">
      <c r="A116" s="105">
        <v>32</v>
      </c>
      <c r="B116" s="89" t="s">
        <v>34</v>
      </c>
      <c r="C116" s="84">
        <f>SUM(H116)</f>
        <v>3900</v>
      </c>
      <c r="D116" s="84"/>
      <c r="E116" s="84"/>
      <c r="F116" s="84"/>
      <c r="G116" s="84"/>
      <c r="H116" s="84">
        <f>SUM(H117:H118)</f>
        <v>3900</v>
      </c>
      <c r="I116" s="84">
        <f>SUM(I117:I118)</f>
        <v>0</v>
      </c>
      <c r="J116" s="84">
        <f>SUM(J117:J118)</f>
        <v>0</v>
      </c>
      <c r="K116" s="84">
        <v>3900</v>
      </c>
      <c r="L116" s="84">
        <v>3900</v>
      </c>
    </row>
    <row r="117" spans="1:12" ht="12.75">
      <c r="A117" s="112">
        <v>322</v>
      </c>
      <c r="B117" s="81" t="s">
        <v>36</v>
      </c>
      <c r="C117" s="88">
        <v>3900</v>
      </c>
      <c r="D117" s="88"/>
      <c r="E117" s="88"/>
      <c r="F117" s="88"/>
      <c r="G117" s="88"/>
      <c r="H117" s="88">
        <v>3900</v>
      </c>
      <c r="I117" s="88"/>
      <c r="J117" s="88"/>
      <c r="K117" s="88"/>
      <c r="L117" s="88"/>
    </row>
    <row r="118" spans="1:12" ht="12.75">
      <c r="A118" s="112">
        <v>323</v>
      </c>
      <c r="B118" s="81" t="s">
        <v>37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1:12" ht="12.75">
      <c r="A119" s="113" t="s">
        <v>97</v>
      </c>
      <c r="B119" s="91" t="s">
        <v>102</v>
      </c>
      <c r="C119" s="85">
        <f>SUM(D119)</f>
        <v>119200</v>
      </c>
      <c r="D119" s="85">
        <f>SUM(D120)</f>
        <v>119200</v>
      </c>
      <c r="E119" s="85"/>
      <c r="F119" s="85"/>
      <c r="G119" s="85">
        <f aca="true" t="shared" si="28" ref="G119:L120">SUM(G120)</f>
        <v>0</v>
      </c>
      <c r="H119" s="85">
        <f t="shared" si="28"/>
        <v>0</v>
      </c>
      <c r="I119" s="85">
        <f t="shared" si="28"/>
        <v>0</v>
      </c>
      <c r="J119" s="85">
        <f t="shared" si="28"/>
        <v>0</v>
      </c>
      <c r="K119" s="85">
        <f t="shared" si="28"/>
        <v>119200</v>
      </c>
      <c r="L119" s="85">
        <f t="shared" si="28"/>
        <v>119200</v>
      </c>
    </row>
    <row r="120" spans="1:12" ht="12.75">
      <c r="A120" s="114" t="s">
        <v>98</v>
      </c>
      <c r="B120" s="93" t="s">
        <v>99</v>
      </c>
      <c r="C120" s="86">
        <f>SUM(D120)</f>
        <v>119200</v>
      </c>
      <c r="D120" s="86">
        <f>SUM(D121)</f>
        <v>119200</v>
      </c>
      <c r="E120" s="86"/>
      <c r="F120" s="86"/>
      <c r="G120" s="86">
        <f t="shared" si="28"/>
        <v>0</v>
      </c>
      <c r="H120" s="86">
        <f t="shared" si="28"/>
        <v>0</v>
      </c>
      <c r="I120" s="86">
        <f t="shared" si="28"/>
        <v>0</v>
      </c>
      <c r="J120" s="86">
        <f t="shared" si="28"/>
        <v>0</v>
      </c>
      <c r="K120" s="86">
        <f t="shared" si="28"/>
        <v>119200</v>
      </c>
      <c r="L120" s="86">
        <f t="shared" si="28"/>
        <v>119200</v>
      </c>
    </row>
    <row r="121" spans="1:12" ht="12.75">
      <c r="A121" s="117" t="s">
        <v>100</v>
      </c>
      <c r="B121" s="95" t="s">
        <v>63</v>
      </c>
      <c r="C121" s="80">
        <f>SUM(D121)</f>
        <v>119200</v>
      </c>
      <c r="D121" s="80">
        <f>SUM(D125)</f>
        <v>119200</v>
      </c>
      <c r="E121" s="80"/>
      <c r="F121" s="80"/>
      <c r="G121" s="80">
        <f aca="true" t="shared" si="29" ref="G121:L121">SUM(G125)</f>
        <v>0</v>
      </c>
      <c r="H121" s="80">
        <f t="shared" si="29"/>
        <v>0</v>
      </c>
      <c r="I121" s="80">
        <f t="shared" si="29"/>
        <v>0</v>
      </c>
      <c r="J121" s="80">
        <f t="shared" si="29"/>
        <v>0</v>
      </c>
      <c r="K121" s="80">
        <f t="shared" si="29"/>
        <v>119200</v>
      </c>
      <c r="L121" s="80">
        <f t="shared" si="29"/>
        <v>119200</v>
      </c>
    </row>
    <row r="122" spans="1:12" ht="12.75" hidden="1">
      <c r="A122" s="114"/>
      <c r="B122" s="93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1:12" ht="12.75" hidden="1">
      <c r="A123" s="112"/>
      <c r="B123" s="81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1:12" s="6" customFormat="1" ht="12.75" hidden="1">
      <c r="A124" s="121" t="s">
        <v>53</v>
      </c>
      <c r="B124" s="89" t="s">
        <v>54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</row>
    <row r="125" spans="1:12" s="6" customFormat="1" ht="12.75">
      <c r="A125" s="116">
        <v>3</v>
      </c>
      <c r="B125" s="97" t="s">
        <v>29</v>
      </c>
      <c r="C125" s="87">
        <f aca="true" t="shared" si="30" ref="C125:C130">SUM(D125)</f>
        <v>119200</v>
      </c>
      <c r="D125" s="87">
        <f>SUM(D126+D130)</f>
        <v>119200</v>
      </c>
      <c r="E125" s="87"/>
      <c r="F125" s="87"/>
      <c r="G125" s="87">
        <f aca="true" t="shared" si="31" ref="G125:L125">SUM(G126+G130)</f>
        <v>0</v>
      </c>
      <c r="H125" s="87">
        <f t="shared" si="31"/>
        <v>0</v>
      </c>
      <c r="I125" s="87">
        <f t="shared" si="31"/>
        <v>0</v>
      </c>
      <c r="J125" s="87">
        <f t="shared" si="31"/>
        <v>0</v>
      </c>
      <c r="K125" s="87">
        <f t="shared" si="31"/>
        <v>119200</v>
      </c>
      <c r="L125" s="87">
        <f t="shared" si="31"/>
        <v>119200</v>
      </c>
    </row>
    <row r="126" spans="1:12" s="6" customFormat="1" ht="12.75">
      <c r="A126" s="105">
        <v>31</v>
      </c>
      <c r="B126" s="89" t="s">
        <v>30</v>
      </c>
      <c r="C126" s="84">
        <f t="shared" si="30"/>
        <v>100300</v>
      </c>
      <c r="D126" s="84">
        <f>SUM(D127:D129)</f>
        <v>100300</v>
      </c>
      <c r="E126" s="84"/>
      <c r="F126" s="84"/>
      <c r="G126" s="84">
        <f>SUM(G127:G129)</f>
        <v>0</v>
      </c>
      <c r="H126" s="84">
        <f>SUM(H127:H129)</f>
        <v>0</v>
      </c>
      <c r="I126" s="84">
        <f>SUM(I127:I129)</f>
        <v>0</v>
      </c>
      <c r="J126" s="84">
        <f>SUM(J127:J129)</f>
        <v>0</v>
      </c>
      <c r="K126" s="84">
        <v>100300</v>
      </c>
      <c r="L126" s="84">
        <v>100300</v>
      </c>
    </row>
    <row r="127" spans="1:12" ht="12.75">
      <c r="A127" s="112">
        <v>311</v>
      </c>
      <c r="B127" s="81" t="s">
        <v>31</v>
      </c>
      <c r="C127" s="88">
        <v>85900</v>
      </c>
      <c r="D127" s="88">
        <v>85900</v>
      </c>
      <c r="E127" s="88"/>
      <c r="F127" s="88"/>
      <c r="G127" s="88"/>
      <c r="H127" s="88"/>
      <c r="I127" s="88"/>
      <c r="J127" s="88"/>
      <c r="K127" s="88"/>
      <c r="L127" s="88"/>
    </row>
    <row r="128" spans="1:12" ht="12.75" hidden="1">
      <c r="A128" s="112">
        <v>312</v>
      </c>
      <c r="B128" s="81" t="s">
        <v>32</v>
      </c>
      <c r="C128" s="88">
        <f t="shared" si="30"/>
        <v>0</v>
      </c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1:12" ht="12.75">
      <c r="A129" s="112">
        <v>313</v>
      </c>
      <c r="B129" s="81" t="s">
        <v>33</v>
      </c>
      <c r="C129" s="88">
        <v>14400</v>
      </c>
      <c r="D129" s="88">
        <v>14400</v>
      </c>
      <c r="E129" s="88"/>
      <c r="F129" s="88"/>
      <c r="G129" s="88"/>
      <c r="H129" s="88"/>
      <c r="I129" s="88"/>
      <c r="J129" s="88"/>
      <c r="K129" s="88"/>
      <c r="L129" s="88"/>
    </row>
    <row r="130" spans="1:12" s="6" customFormat="1" ht="12.75">
      <c r="A130" s="105">
        <v>32</v>
      </c>
      <c r="B130" s="89" t="s">
        <v>34</v>
      </c>
      <c r="C130" s="84">
        <f t="shared" si="30"/>
        <v>18900</v>
      </c>
      <c r="D130" s="84">
        <f>SUM(D131:D134)</f>
        <v>18900</v>
      </c>
      <c r="E130" s="84"/>
      <c r="F130" s="84"/>
      <c r="G130" s="84">
        <f>SUM(G131:G134)</f>
        <v>0</v>
      </c>
      <c r="H130" s="84">
        <f>SUM(H131:H134)</f>
        <v>0</v>
      </c>
      <c r="I130" s="84">
        <f>SUM(I131:I134)</f>
        <v>0</v>
      </c>
      <c r="J130" s="84">
        <f>SUM(J131:J134)</f>
        <v>0</v>
      </c>
      <c r="K130" s="84">
        <v>18900</v>
      </c>
      <c r="L130" s="84">
        <v>18900</v>
      </c>
    </row>
    <row r="131" spans="1:12" ht="12.75">
      <c r="A131" s="112">
        <v>321</v>
      </c>
      <c r="B131" s="81" t="s">
        <v>35</v>
      </c>
      <c r="C131" s="88">
        <v>8900</v>
      </c>
      <c r="D131" s="88">
        <v>8900</v>
      </c>
      <c r="E131" s="88"/>
      <c r="F131" s="88"/>
      <c r="G131" s="88"/>
      <c r="H131" s="88"/>
      <c r="I131" s="88"/>
      <c r="J131" s="88"/>
      <c r="K131" s="88"/>
      <c r="L131" s="88"/>
    </row>
    <row r="132" spans="1:12" ht="12.75">
      <c r="A132" s="112">
        <v>322</v>
      </c>
      <c r="B132" s="81" t="s">
        <v>36</v>
      </c>
      <c r="C132" s="88">
        <v>10000</v>
      </c>
      <c r="D132" s="88">
        <v>10000</v>
      </c>
      <c r="E132" s="88"/>
      <c r="F132" s="88"/>
      <c r="G132" s="88"/>
      <c r="H132" s="88"/>
      <c r="I132" s="88"/>
      <c r="J132" s="88"/>
      <c r="K132" s="88"/>
      <c r="L132" s="88"/>
    </row>
    <row r="133" spans="1:12" ht="12.75">
      <c r="A133" s="112">
        <v>323</v>
      </c>
      <c r="B133" s="81" t="s">
        <v>37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</row>
    <row r="134" spans="1:12" ht="12.75">
      <c r="A134" s="112">
        <v>329</v>
      </c>
      <c r="B134" s="81" t="s">
        <v>38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</row>
    <row r="135" spans="1:2" s="6" customFormat="1" ht="12.75" hidden="1">
      <c r="A135" s="71">
        <v>34</v>
      </c>
      <c r="B135" s="73" t="s">
        <v>39</v>
      </c>
    </row>
    <row r="136" spans="1:12" ht="12.75" hidden="1">
      <c r="A136" s="70">
        <v>343</v>
      </c>
      <c r="B136" s="8" t="s">
        <v>40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2" s="6" customFormat="1" ht="12.75" hidden="1">
      <c r="A137" s="71">
        <v>4</v>
      </c>
      <c r="B137" s="73" t="s">
        <v>44</v>
      </c>
    </row>
    <row r="138" spans="1:2" s="6" customFormat="1" ht="12.75" hidden="1">
      <c r="A138" s="71">
        <v>42</v>
      </c>
      <c r="B138" s="73" t="s">
        <v>45</v>
      </c>
    </row>
    <row r="139" spans="1:12" ht="12.75" hidden="1">
      <c r="A139" s="70">
        <v>422</v>
      </c>
      <c r="B139" s="8" t="s">
        <v>43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 hidden="1">
      <c r="A140" s="70">
        <v>424</v>
      </c>
      <c r="B140" s="8" t="s">
        <v>48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 hidden="1">
      <c r="A141" s="71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2" s="6" customFormat="1" ht="12.75" customHeight="1" hidden="1">
      <c r="A142" s="78" t="s">
        <v>53</v>
      </c>
      <c r="B142" s="73" t="s">
        <v>54</v>
      </c>
    </row>
    <row r="143" spans="1:2" s="6" customFormat="1" ht="12.75" hidden="1">
      <c r="A143" s="71">
        <v>3</v>
      </c>
      <c r="B143" s="73" t="s">
        <v>29</v>
      </c>
    </row>
    <row r="144" spans="1:2" s="6" customFormat="1" ht="12.75" hidden="1">
      <c r="A144" s="71">
        <v>31</v>
      </c>
      <c r="B144" s="73" t="s">
        <v>30</v>
      </c>
    </row>
    <row r="145" spans="1:12" ht="12.75" hidden="1">
      <c r="A145" s="70">
        <v>311</v>
      </c>
      <c r="B145" s="8" t="s">
        <v>31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 hidden="1">
      <c r="A146" s="70">
        <v>312</v>
      </c>
      <c r="B146" s="8" t="s">
        <v>32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 hidden="1">
      <c r="A147" s="70">
        <v>313</v>
      </c>
      <c r="B147" s="8" t="s">
        <v>33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2" s="6" customFormat="1" ht="12.75" hidden="1">
      <c r="A148" s="71">
        <v>32</v>
      </c>
      <c r="B148" s="73" t="s">
        <v>34</v>
      </c>
    </row>
    <row r="149" spans="1:12" ht="12.75" hidden="1">
      <c r="A149" s="70">
        <v>321</v>
      </c>
      <c r="B149" s="8" t="s">
        <v>35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 hidden="1">
      <c r="A150" s="70">
        <v>322</v>
      </c>
      <c r="B150" s="8" t="s">
        <v>36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 hidden="1">
      <c r="A151" s="70">
        <v>323</v>
      </c>
      <c r="B151" s="8" t="s">
        <v>37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 hidden="1">
      <c r="A152" s="70">
        <v>329</v>
      </c>
      <c r="B152" s="8" t="s">
        <v>38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2" s="6" customFormat="1" ht="12.75" hidden="1">
      <c r="A153" s="71">
        <v>34</v>
      </c>
      <c r="B153" s="73" t="s">
        <v>39</v>
      </c>
    </row>
    <row r="154" spans="1:12" ht="12.75" hidden="1">
      <c r="A154" s="70">
        <v>343</v>
      </c>
      <c r="B154" s="8" t="s">
        <v>40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2" s="6" customFormat="1" ht="12.75" hidden="1">
      <c r="A155" s="71">
        <v>38</v>
      </c>
      <c r="B155" s="73" t="s">
        <v>41</v>
      </c>
    </row>
    <row r="156" spans="1:12" ht="12.75" hidden="1">
      <c r="A156" s="70">
        <v>381</v>
      </c>
      <c r="B156" s="8" t="s">
        <v>42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2" s="6" customFormat="1" ht="12.75" hidden="1">
      <c r="A157" s="71">
        <v>4</v>
      </c>
      <c r="B157" s="73" t="s">
        <v>44</v>
      </c>
    </row>
    <row r="158" spans="1:2" s="6" customFormat="1" ht="12.75" hidden="1">
      <c r="A158" s="71">
        <v>42</v>
      </c>
      <c r="B158" s="73" t="s">
        <v>45</v>
      </c>
    </row>
    <row r="159" spans="1:12" ht="12.75" customHeight="1" hidden="1">
      <c r="A159" s="70">
        <v>422</v>
      </c>
      <c r="B159" s="8" t="s">
        <v>43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 hidden="1">
      <c r="A160" s="70">
        <v>424</v>
      </c>
      <c r="B160" s="8" t="s">
        <v>48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 hidden="1">
      <c r="A161" s="71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2" s="6" customFormat="1" ht="12.75" hidden="1">
      <c r="A162" s="78" t="s">
        <v>55</v>
      </c>
      <c r="B162" s="73" t="s">
        <v>56</v>
      </c>
    </row>
    <row r="163" spans="1:2" s="6" customFormat="1" ht="12.75" hidden="1">
      <c r="A163" s="71">
        <v>3</v>
      </c>
      <c r="B163" s="73" t="s">
        <v>29</v>
      </c>
    </row>
    <row r="164" spans="1:2" s="6" customFormat="1" ht="12.75" hidden="1">
      <c r="A164" s="71">
        <v>31</v>
      </c>
      <c r="B164" s="73" t="s">
        <v>30</v>
      </c>
    </row>
    <row r="165" spans="1:12" ht="12.75" hidden="1">
      <c r="A165" s="70">
        <v>311</v>
      </c>
      <c r="B165" s="8" t="s">
        <v>31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 hidden="1">
      <c r="A166" s="70">
        <v>312</v>
      </c>
      <c r="B166" s="8" t="s">
        <v>32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 hidden="1">
      <c r="A167" s="70">
        <v>313</v>
      </c>
      <c r="B167" s="8" t="s">
        <v>33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2" s="6" customFormat="1" ht="12.75" hidden="1">
      <c r="A168" s="71">
        <v>32</v>
      </c>
      <c r="B168" s="73" t="s">
        <v>34</v>
      </c>
    </row>
    <row r="169" spans="1:12" ht="12.75" hidden="1">
      <c r="A169" s="70">
        <v>321</v>
      </c>
      <c r="B169" s="8" t="s">
        <v>35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 hidden="1">
      <c r="A170" s="70">
        <v>322</v>
      </c>
      <c r="B170" s="8" t="s">
        <v>36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 hidden="1">
      <c r="A171" s="70">
        <v>323</v>
      </c>
      <c r="B171" s="8" t="s">
        <v>37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 hidden="1">
      <c r="A172" s="70">
        <v>329</v>
      </c>
      <c r="B172" s="8" t="s">
        <v>38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2" s="6" customFormat="1" ht="12.75" hidden="1">
      <c r="A173" s="71">
        <v>34</v>
      </c>
      <c r="B173" s="73" t="s">
        <v>39</v>
      </c>
    </row>
    <row r="174" spans="1:12" ht="12.75" hidden="1">
      <c r="A174" s="70">
        <v>343</v>
      </c>
      <c r="B174" s="8" t="s">
        <v>40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2" s="6" customFormat="1" ht="12.75" hidden="1">
      <c r="A175" s="71">
        <v>4</v>
      </c>
      <c r="B175" s="73" t="s">
        <v>44</v>
      </c>
    </row>
    <row r="176" spans="1:2" s="6" customFormat="1" ht="12.75" hidden="1">
      <c r="A176" s="71">
        <v>41</v>
      </c>
      <c r="B176" s="73" t="s">
        <v>49</v>
      </c>
    </row>
    <row r="177" spans="1:12" ht="12.75" hidden="1">
      <c r="A177" s="70">
        <v>411</v>
      </c>
      <c r="B177" s="8" t="s">
        <v>46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2" s="6" customFormat="1" ht="12.75" hidden="1">
      <c r="A178" s="71">
        <v>42</v>
      </c>
      <c r="B178" s="73" t="s">
        <v>45</v>
      </c>
    </row>
    <row r="179" spans="1:12" ht="12.75" hidden="1">
      <c r="A179" s="70">
        <v>422</v>
      </c>
      <c r="B179" s="8" t="s">
        <v>43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 hidden="1">
      <c r="A180" s="70">
        <v>424</v>
      </c>
      <c r="B180" s="8" t="s">
        <v>48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71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71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71"/>
      <c r="B183" s="8" t="s">
        <v>115</v>
      </c>
      <c r="C183" s="3"/>
      <c r="D183" s="3"/>
      <c r="E183" s="3"/>
      <c r="F183" s="3"/>
      <c r="G183" s="3"/>
      <c r="H183" s="3"/>
      <c r="I183" s="3" t="s">
        <v>103</v>
      </c>
      <c r="J183" s="3"/>
      <c r="K183" s="3"/>
      <c r="L183" s="3"/>
    </row>
    <row r="184" spans="1:12" ht="12.75">
      <c r="A184" s="71"/>
      <c r="B184" s="8"/>
      <c r="C184" s="3"/>
      <c r="D184" s="3"/>
      <c r="E184" s="3"/>
      <c r="F184" s="3"/>
      <c r="G184" s="3"/>
      <c r="H184" s="3"/>
      <c r="I184" s="3" t="s">
        <v>104</v>
      </c>
      <c r="J184" s="3"/>
      <c r="K184" s="3"/>
      <c r="L184" s="3"/>
    </row>
    <row r="185" spans="1:12" ht="12.75">
      <c r="A185" s="71"/>
      <c r="B185" s="8" t="s">
        <v>118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71"/>
      <c r="B186" s="8" t="s">
        <v>119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71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71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71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71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71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71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71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71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71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71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71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71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71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71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71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71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71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71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71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71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71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71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71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71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71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71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71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71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71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71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71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71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71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71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71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71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71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71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71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71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71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71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71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71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71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71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71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71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71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71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71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71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71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71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71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71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71"/>
      <c r="B243" s="8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71"/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71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71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71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71"/>
      <c r="B248" s="8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71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71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71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71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71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71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71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71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71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71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71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71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71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71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71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71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71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71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71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71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71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71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71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71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71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71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71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71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71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71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71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71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71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71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71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71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71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71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71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71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71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71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71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71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71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71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71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71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71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71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71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71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71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71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71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71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71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71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71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71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71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71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71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71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71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71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71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71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71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71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71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71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71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71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71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71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71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71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71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71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71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71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71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71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71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71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71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71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71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71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71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71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71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71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71"/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71"/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71"/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71"/>
      <c r="B346" s="8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71"/>
      <c r="B347" s="8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71"/>
      <c r="B348" s="8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71"/>
      <c r="B349" s="8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71"/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71"/>
      <c r="B351" s="8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71"/>
      <c r="B352" s="8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71"/>
      <c r="B353" s="8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71"/>
      <c r="B354" s="8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71"/>
      <c r="B355" s="8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71"/>
      <c r="B356" s="8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71"/>
      <c r="B357" s="8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71"/>
      <c r="B358" s="8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71"/>
      <c r="B359" s="8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71"/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71"/>
      <c r="B361" s="8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71"/>
      <c r="B362" s="8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71"/>
      <c r="B363" s="8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71"/>
      <c r="B364" s="8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71"/>
      <c r="B365" s="8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71"/>
      <c r="B366" s="8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71"/>
      <c r="B367" s="8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71"/>
      <c r="B368" s="8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71"/>
      <c r="B369" s="8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71"/>
      <c r="B370" s="8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71"/>
      <c r="B371" s="8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71"/>
      <c r="B372" s="8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71"/>
      <c r="B373" s="8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71"/>
      <c r="B374" s="8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71"/>
      <c r="B375" s="8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71"/>
      <c r="B376" s="8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71"/>
      <c r="B377" s="8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71"/>
      <c r="B378" s="8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71"/>
      <c r="B379" s="8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71"/>
      <c r="B380" s="8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71"/>
      <c r="B381" s="8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71"/>
      <c r="B382" s="8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71"/>
      <c r="B383" s="8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71"/>
      <c r="B384" s="8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71"/>
      <c r="B385" s="8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71"/>
      <c r="B386" s="8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71"/>
      <c r="B387" s="8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71"/>
      <c r="B388" s="8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71"/>
      <c r="B389" s="8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71"/>
      <c r="B390" s="8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71"/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71"/>
      <c r="B392" s="8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71"/>
      <c r="B393" s="8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71"/>
      <c r="B394" s="8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71"/>
      <c r="B395" s="8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71"/>
      <c r="B396" s="8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71"/>
      <c r="B397" s="8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71"/>
      <c r="B398" s="8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71"/>
      <c r="B399" s="8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71"/>
      <c r="B400" s="8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71"/>
      <c r="B401" s="8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71"/>
      <c r="B402" s="8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71"/>
      <c r="B403" s="8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71"/>
      <c r="B404" s="8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71"/>
      <c r="B405" s="8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71"/>
      <c r="B406" s="8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71"/>
      <c r="B407" s="8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71"/>
      <c r="B408" s="8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71"/>
      <c r="B409" s="8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71"/>
      <c r="B410" s="8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71"/>
      <c r="B411" s="8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71"/>
      <c r="B412" s="8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71"/>
      <c r="B413" s="8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71"/>
      <c r="B414" s="8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71"/>
      <c r="B415" s="8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71"/>
      <c r="B416" s="8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71"/>
      <c r="B417" s="8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71"/>
      <c r="B418" s="8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71"/>
      <c r="B419" s="8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71"/>
      <c r="B420" s="8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71"/>
      <c r="B421" s="8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71"/>
      <c r="B422" s="8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71"/>
      <c r="B423" s="8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71"/>
      <c r="B424" s="8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71"/>
      <c r="B425" s="8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71"/>
      <c r="B426" s="8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71"/>
      <c r="B427" s="8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71"/>
      <c r="B428" s="8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71"/>
      <c r="B429" s="8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71"/>
      <c r="B430" s="8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71"/>
      <c r="B431" s="8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71"/>
      <c r="B432" s="8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71"/>
      <c r="B433" s="8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71"/>
      <c r="B434" s="8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71"/>
      <c r="B435" s="8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71"/>
      <c r="B436" s="8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71"/>
      <c r="B437" s="8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71"/>
      <c r="B438" s="8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71"/>
      <c r="B439" s="8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71"/>
      <c r="B440" s="8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71"/>
      <c r="B441" s="8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71"/>
      <c r="B442" s="8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71"/>
      <c r="B443" s="8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71"/>
      <c r="B444" s="8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>
      <c r="A445" s="71"/>
      <c r="B445" s="8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>
      <c r="A446" s="71"/>
      <c r="B446" s="8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>
      <c r="A447" s="71"/>
      <c r="B447" s="8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>
      <c r="A448" s="71"/>
      <c r="B448" s="8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>
      <c r="A449" s="71"/>
      <c r="B449" s="8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>
      <c r="A450" s="71"/>
      <c r="B450" s="8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>
      <c r="A451" s="71"/>
      <c r="B451" s="8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>
      <c r="A452" s="71"/>
      <c r="B452" s="8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>
      <c r="A453" s="71"/>
      <c r="B453" s="8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>
      <c r="A454" s="71"/>
      <c r="B454" s="8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>
      <c r="A455" s="71"/>
      <c r="B455" s="8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>
      <c r="A456" s="71"/>
      <c r="B456" s="8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>
      <c r="A457" s="71"/>
      <c r="B457" s="8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>
      <c r="A458" s="71"/>
      <c r="B458" s="8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>
      <c r="A459" s="71"/>
      <c r="B459" s="8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>
      <c r="A460" s="71"/>
      <c r="B460" s="8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>
      <c r="A461" s="71"/>
      <c r="B461" s="8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>
      <c r="A462" s="71"/>
      <c r="B462" s="8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>
      <c r="A463" s="71"/>
      <c r="B463" s="8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>
      <c r="A464" s="71"/>
      <c r="B464" s="8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>
      <c r="A465" s="71"/>
      <c r="B465" s="8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71"/>
      <c r="B466" s="8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71"/>
      <c r="B467" s="8"/>
      <c r="C467" s="3"/>
      <c r="D467" s="3"/>
      <c r="E467" s="3"/>
      <c r="F467" s="3"/>
      <c r="G467" s="3"/>
      <c r="H467" s="3"/>
      <c r="I467" s="3"/>
      <c r="J467" s="3"/>
      <c r="K467" s="3"/>
      <c r="L467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2" r:id="rId1"/>
  <headerFooter alignWithMargins="0">
    <oddFooter>&amp;R&amp;P</oddFooter>
  </headerFooter>
  <rowBreaks count="1" manualBreakCount="1"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Informatika</cp:lastModifiedBy>
  <cp:lastPrinted>2014-11-07T13:18:25Z</cp:lastPrinted>
  <dcterms:created xsi:type="dcterms:W3CDTF">2013-09-11T11:00:21Z</dcterms:created>
  <dcterms:modified xsi:type="dcterms:W3CDTF">2015-01-12T11:50:51Z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