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2026.GODINA\ZAVRŠNI RAČUN 2025\MFIN\"/>
    </mc:Choice>
  </mc:AlternateContent>
  <xr:revisionPtr revIDLastSave="0" documentId="8_{A4CF3ED5-D660-4A8A-897A-1BF07F093C1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2" i="9" s="1"/>
  <c r="F343" i="9"/>
  <c r="M341" i="9"/>
  <c r="L341" i="9"/>
  <c r="F341" i="9" s="1"/>
  <c r="E341" i="9"/>
  <c r="B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H322" i="9"/>
  <c r="G322" i="9"/>
  <c r="F322" i="9"/>
  <c r="H321" i="9"/>
  <c r="E321" i="9" s="1"/>
  <c r="B321" i="9" s="1"/>
  <c r="G321" i="9"/>
  <c r="F321" i="9"/>
  <c r="H320" i="9"/>
  <c r="G320" i="9"/>
  <c r="F320" i="9"/>
  <c r="H319" i="9"/>
  <c r="G319" i="9"/>
  <c r="F319" i="9"/>
  <c r="E319" i="9"/>
  <c r="B319" i="9" s="1"/>
  <c r="H318" i="9"/>
  <c r="G318" i="9"/>
  <c r="E318" i="9" s="1"/>
  <c r="B318" i="9" s="1"/>
  <c r="F318" i="9"/>
  <c r="H317" i="9"/>
  <c r="G317" i="9"/>
  <c r="E317" i="9" s="1"/>
  <c r="F317" i="9"/>
  <c r="B317" i="9"/>
  <c r="F316" i="9"/>
  <c r="F315" i="9"/>
  <c r="F314" i="9"/>
  <c r="H313" i="9"/>
  <c r="E313" i="9" s="1"/>
  <c r="B313" i="9" s="1"/>
  <c r="G313" i="9"/>
  <c r="F313" i="9"/>
  <c r="H312" i="9"/>
  <c r="E312" i="9" s="1"/>
  <c r="B312" i="9" s="1"/>
  <c r="G312" i="9"/>
  <c r="F312" i="9"/>
  <c r="H311" i="9"/>
  <c r="G311" i="9"/>
  <c r="F311" i="9"/>
  <c r="G310" i="9"/>
  <c r="F310" i="9"/>
  <c r="F309" i="9"/>
  <c r="F308" i="9"/>
  <c r="H307" i="9"/>
  <c r="G307" i="9"/>
  <c r="F307" i="9"/>
  <c r="F306" i="9"/>
  <c r="H305" i="9"/>
  <c r="G305" i="9"/>
  <c r="E305" i="9" s="1"/>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L292" i="9"/>
  <c r="E292" i="9"/>
  <c r="M291" i="9"/>
  <c r="F291" i="9" s="1"/>
  <c r="L291" i="9"/>
  <c r="E291" i="9"/>
  <c r="B291" i="9" s="1"/>
  <c r="M290" i="9"/>
  <c r="L290" i="9"/>
  <c r="F290" i="9" s="1"/>
  <c r="E290" i="9"/>
  <c r="M289" i="9"/>
  <c r="L289" i="9"/>
  <c r="F289" i="9" s="1"/>
  <c r="E289" i="9"/>
  <c r="B289" i="9"/>
  <c r="M288" i="9"/>
  <c r="L288" i="9"/>
  <c r="F288" i="9" s="1"/>
  <c r="B288" i="9" s="1"/>
  <c r="E288" i="9"/>
  <c r="M287" i="9"/>
  <c r="L287" i="9"/>
  <c r="F287" i="9"/>
  <c r="E287" i="9"/>
  <c r="B287" i="9"/>
  <c r="M286" i="9"/>
  <c r="L286" i="9"/>
  <c r="F286" i="9"/>
  <c r="E286" i="9"/>
  <c r="M285" i="9"/>
  <c r="L285" i="9"/>
  <c r="F285" i="9"/>
  <c r="B285" i="9" s="1"/>
  <c r="E285" i="9"/>
  <c r="M284" i="9"/>
  <c r="L284" i="9"/>
  <c r="E284" i="9"/>
  <c r="M283" i="9"/>
  <c r="F283" i="9" s="1"/>
  <c r="L283" i="9"/>
  <c r="E283" i="9"/>
  <c r="B283" i="9" s="1"/>
  <c r="M282" i="9"/>
  <c r="L282" i="9"/>
  <c r="F282" i="9" s="1"/>
  <c r="E282" i="9"/>
  <c r="M281" i="9"/>
  <c r="L281" i="9"/>
  <c r="F281" i="9" s="1"/>
  <c r="B281" i="9" s="1"/>
  <c r="E281" i="9"/>
  <c r="M280" i="9"/>
  <c r="L280" i="9"/>
  <c r="F280" i="9" s="1"/>
  <c r="B280" i="9" s="1"/>
  <c r="E280" i="9"/>
  <c r="M279" i="9"/>
  <c r="L279" i="9"/>
  <c r="F279" i="9"/>
  <c r="E279" i="9"/>
  <c r="B279" i="9"/>
  <c r="M278" i="9"/>
  <c r="L278" i="9"/>
  <c r="F278" i="9"/>
  <c r="B278" i="9" s="1"/>
  <c r="E278" i="9"/>
  <c r="M277" i="9"/>
  <c r="F277" i="9" s="1"/>
  <c r="B277" i="9" s="1"/>
  <c r="L277" i="9"/>
  <c r="E277" i="9"/>
  <c r="M276" i="9"/>
  <c r="L276" i="9"/>
  <c r="E276" i="9"/>
  <c r="M275" i="9"/>
  <c r="F275" i="9" s="1"/>
  <c r="L275" i="9"/>
  <c r="E275" i="9"/>
  <c r="M274" i="9"/>
  <c r="L274" i="9"/>
  <c r="F274" i="9" s="1"/>
  <c r="E274" i="9"/>
  <c r="B274" i="9" s="1"/>
  <c r="M273" i="9"/>
  <c r="L273" i="9"/>
  <c r="F273" i="9" s="1"/>
  <c r="B273" i="9" s="1"/>
  <c r="E273" i="9"/>
  <c r="M272" i="9"/>
  <c r="L272" i="9"/>
  <c r="F272" i="9" s="1"/>
  <c r="E272" i="9"/>
  <c r="B272" i="9"/>
  <c r="M271" i="9"/>
  <c r="L271" i="9"/>
  <c r="F271" i="9"/>
  <c r="B271" i="9" s="1"/>
  <c r="E271" i="9"/>
  <c r="M270" i="9"/>
  <c r="L270" i="9"/>
  <c r="F270" i="9"/>
  <c r="E270" i="9"/>
  <c r="B270" i="9" s="1"/>
  <c r="M269" i="9"/>
  <c r="F269" i="9" s="1"/>
  <c r="B269" i="9" s="1"/>
  <c r="L269" i="9"/>
  <c r="E269" i="9"/>
  <c r="M268" i="9"/>
  <c r="L268" i="9"/>
  <c r="F268" i="9" s="1"/>
  <c r="E268" i="9"/>
  <c r="B268" i="9" s="1"/>
  <c r="M267" i="9"/>
  <c r="F267" i="9" s="1"/>
  <c r="L267" i="9"/>
  <c r="E267" i="9"/>
  <c r="M266" i="9"/>
  <c r="L266" i="9"/>
  <c r="F266" i="9" s="1"/>
  <c r="E266" i="9"/>
  <c r="B266" i="9" s="1"/>
  <c r="M265" i="9"/>
  <c r="L265" i="9"/>
  <c r="F265" i="9" s="1"/>
  <c r="B265" i="9" s="1"/>
  <c r="E265" i="9"/>
  <c r="M264" i="9"/>
  <c r="L264" i="9"/>
  <c r="F264" i="9" s="1"/>
  <c r="E264" i="9"/>
  <c r="B264" i="9"/>
  <c r="M263" i="9"/>
  <c r="L263" i="9"/>
  <c r="F263" i="9"/>
  <c r="B263" i="9" s="1"/>
  <c r="E263" i="9"/>
  <c r="M262" i="9"/>
  <c r="L262" i="9"/>
  <c r="F262" i="9"/>
  <c r="E262" i="9"/>
  <c r="B262" i="9" s="1"/>
  <c r="M261" i="9"/>
  <c r="F261" i="9" s="1"/>
  <c r="B261" i="9" s="1"/>
  <c r="L261" i="9"/>
  <c r="E261" i="9"/>
  <c r="M260" i="9"/>
  <c r="L260" i="9"/>
  <c r="E260" i="9"/>
  <c r="M259" i="9"/>
  <c r="F259" i="9" s="1"/>
  <c r="L259" i="9"/>
  <c r="E259" i="9"/>
  <c r="B259" i="9" s="1"/>
  <c r="M258" i="9"/>
  <c r="L258" i="9"/>
  <c r="F258" i="9" s="1"/>
  <c r="E258" i="9"/>
  <c r="B258" i="9" s="1"/>
  <c r="M257" i="9"/>
  <c r="L257" i="9"/>
  <c r="F257" i="9" s="1"/>
  <c r="E257" i="9"/>
  <c r="B257" i="9"/>
  <c r="M256" i="9"/>
  <c r="L256" i="9"/>
  <c r="F256" i="9" s="1"/>
  <c r="B256" i="9" s="1"/>
  <c r="E256" i="9"/>
  <c r="M255" i="9"/>
  <c r="L255" i="9"/>
  <c r="F255" i="9"/>
  <c r="E255" i="9"/>
  <c r="B255" i="9"/>
  <c r="M254" i="9"/>
  <c r="L254" i="9"/>
  <c r="F254" i="9"/>
  <c r="B254" i="9" s="1"/>
  <c r="E254" i="9"/>
  <c r="M253" i="9"/>
  <c r="L253" i="9"/>
  <c r="F253" i="9"/>
  <c r="B253" i="9" s="1"/>
  <c r="E253" i="9"/>
  <c r="M252" i="9"/>
  <c r="L252" i="9"/>
  <c r="E252" i="9"/>
  <c r="M251" i="9"/>
  <c r="F251" i="9" s="1"/>
  <c r="L251" i="9"/>
  <c r="E251" i="9"/>
  <c r="B251" i="9" s="1"/>
  <c r="M250" i="9"/>
  <c r="L250" i="9"/>
  <c r="F250" i="9" s="1"/>
  <c r="E250" i="9"/>
  <c r="M249" i="9"/>
  <c r="L249" i="9"/>
  <c r="F249" i="9" s="1"/>
  <c r="B249" i="9" s="1"/>
  <c r="E249" i="9"/>
  <c r="M248" i="9"/>
  <c r="L248" i="9"/>
  <c r="F248" i="9" s="1"/>
  <c r="B248" i="9" s="1"/>
  <c r="E248" i="9"/>
  <c r="M247" i="9"/>
  <c r="L247" i="9"/>
  <c r="F247" i="9"/>
  <c r="E247" i="9"/>
  <c r="B247" i="9"/>
  <c r="M246" i="9"/>
  <c r="L246" i="9"/>
  <c r="F246" i="9"/>
  <c r="B246" i="9" s="1"/>
  <c r="E246" i="9"/>
  <c r="M245" i="9"/>
  <c r="F245" i="9" s="1"/>
  <c r="B245" i="9" s="1"/>
  <c r="L245" i="9"/>
  <c r="E245" i="9"/>
  <c r="M244" i="9"/>
  <c r="L244" i="9"/>
  <c r="F244" i="9" s="1"/>
  <c r="E244" i="9"/>
  <c r="M243" i="9"/>
  <c r="F243" i="9" s="1"/>
  <c r="L243" i="9"/>
  <c r="E243" i="9"/>
  <c r="M242" i="9"/>
  <c r="L242" i="9"/>
  <c r="F242" i="9" s="1"/>
  <c r="E242" i="9"/>
  <c r="B242" i="9" s="1"/>
  <c r="M241" i="9"/>
  <c r="L241" i="9"/>
  <c r="F241" i="9" s="1"/>
  <c r="B241" i="9" s="1"/>
  <c r="E241" i="9"/>
  <c r="M240" i="9"/>
  <c r="L240" i="9"/>
  <c r="F240" i="9" s="1"/>
  <c r="B240" i="9" s="1"/>
  <c r="E240" i="9"/>
  <c r="M239" i="9"/>
  <c r="F239" i="9" s="1"/>
  <c r="B239" i="9" s="1"/>
  <c r="L239" i="9"/>
  <c r="E239" i="9"/>
  <c r="M238" i="9"/>
  <c r="L238" i="9"/>
  <c r="F238" i="9"/>
  <c r="E238" i="9"/>
  <c r="B238" i="9" s="1"/>
  <c r="M237" i="9"/>
  <c r="F237" i="9" s="1"/>
  <c r="B237" i="9" s="1"/>
  <c r="L237" i="9"/>
  <c r="E237" i="9"/>
  <c r="M236" i="9"/>
  <c r="L236" i="9"/>
  <c r="E236" i="9"/>
  <c r="M235" i="9"/>
  <c r="F235" i="9" s="1"/>
  <c r="L235" i="9"/>
  <c r="E235" i="9"/>
  <c r="M234" i="9"/>
  <c r="L234" i="9"/>
  <c r="F234" i="9" s="1"/>
  <c r="E234" i="9"/>
  <c r="B234" i="9" s="1"/>
  <c r="M233" i="9"/>
  <c r="L233" i="9"/>
  <c r="F233" i="9" s="1"/>
  <c r="B233" i="9" s="1"/>
  <c r="E233" i="9"/>
  <c r="M232" i="9"/>
  <c r="L232" i="9"/>
  <c r="F232" i="9" s="1"/>
  <c r="E232" i="9"/>
  <c r="B232" i="9"/>
  <c r="M231" i="9"/>
  <c r="L231" i="9"/>
  <c r="F231" i="9"/>
  <c r="B231" i="9" s="1"/>
  <c r="E231" i="9"/>
  <c r="M230" i="9"/>
  <c r="L230" i="9"/>
  <c r="F230" i="9"/>
  <c r="E230" i="9"/>
  <c r="B230" i="9" s="1"/>
  <c r="M229" i="9"/>
  <c r="F229" i="9" s="1"/>
  <c r="B229" i="9" s="1"/>
  <c r="L229" i="9"/>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G175" i="9"/>
  <c r="E175" i="9" s="1"/>
  <c r="B175" i="9" s="1"/>
  <c r="F175" i="9"/>
  <c r="F174" i="9"/>
  <c r="H173" i="9"/>
  <c r="G173" i="9"/>
  <c r="F173" i="9"/>
  <c r="E173" i="9"/>
  <c r="B173" i="9" s="1"/>
  <c r="H172" i="9"/>
  <c r="E172" i="9" s="1"/>
  <c r="B172" i="9" s="1"/>
  <c r="G172" i="9"/>
  <c r="F172" i="9"/>
  <c r="H171" i="9"/>
  <c r="G171" i="9"/>
  <c r="F171" i="9"/>
  <c r="E171" i="9"/>
  <c r="B171" i="9" s="1"/>
  <c r="H170" i="9"/>
  <c r="G170" i="9"/>
  <c r="E170" i="9" s="1"/>
  <c r="B170" i="9" s="1"/>
  <c r="F170" i="9"/>
  <c r="H169" i="9"/>
  <c r="G169" i="9"/>
  <c r="E169" i="9" s="1"/>
  <c r="F169" i="9"/>
  <c r="B169" i="9"/>
  <c r="H168" i="9"/>
  <c r="G168" i="9"/>
  <c r="F168" i="9"/>
  <c r="E168" i="9"/>
  <c r="B168" i="9"/>
  <c r="H167" i="9"/>
  <c r="G167" i="9"/>
  <c r="E167" i="9" s="1"/>
  <c r="F167" i="9"/>
  <c r="H166" i="9"/>
  <c r="G166" i="9"/>
  <c r="F166" i="9"/>
  <c r="H165" i="9"/>
  <c r="G165" i="9"/>
  <c r="F165" i="9"/>
  <c r="E165" i="9"/>
  <c r="B165" i="9" s="1"/>
  <c r="H164" i="9"/>
  <c r="E164" i="9" s="1"/>
  <c r="B164" i="9" s="1"/>
  <c r="G164" i="9"/>
  <c r="F164" i="9"/>
  <c r="H163" i="9"/>
  <c r="G163" i="9"/>
  <c r="F163" i="9"/>
  <c r="E163" i="9"/>
  <c r="B163" i="9" s="1"/>
  <c r="H162" i="9"/>
  <c r="G162" i="9"/>
  <c r="E162" i="9" s="1"/>
  <c r="B162" i="9" s="1"/>
  <c r="F162" i="9"/>
  <c r="H161" i="9"/>
  <c r="G161" i="9"/>
  <c r="E161" i="9" s="1"/>
  <c r="F161" i="9"/>
  <c r="B161" i="9"/>
  <c r="H160" i="9"/>
  <c r="G160" i="9"/>
  <c r="F160" i="9"/>
  <c r="B160" i="9" s="1"/>
  <c r="E160" i="9"/>
  <c r="H159" i="9"/>
  <c r="G159" i="9"/>
  <c r="E159" i="9" s="1"/>
  <c r="F159" i="9"/>
  <c r="H158" i="9"/>
  <c r="G158" i="9"/>
  <c r="F158" i="9"/>
  <c r="H157" i="9"/>
  <c r="G157" i="9"/>
  <c r="F157" i="9"/>
  <c r="E157" i="9"/>
  <c r="B157" i="9" s="1"/>
  <c r="F156" i="9"/>
  <c r="H155" i="9"/>
  <c r="G155" i="9"/>
  <c r="F155" i="9"/>
  <c r="E155" i="9"/>
  <c r="B155" i="9" s="1"/>
  <c r="H154" i="9"/>
  <c r="G154" i="9"/>
  <c r="E154" i="9" s="1"/>
  <c r="F154" i="9"/>
  <c r="B154" i="9"/>
  <c r="H153" i="9"/>
  <c r="G153" i="9"/>
  <c r="E153" i="9" s="1"/>
  <c r="F153" i="9"/>
  <c r="B153" i="9"/>
  <c r="H152" i="9"/>
  <c r="G152" i="9"/>
  <c r="F152" i="9"/>
  <c r="B152" i="9" s="1"/>
  <c r="E152" i="9"/>
  <c r="H151" i="9"/>
  <c r="G151" i="9"/>
  <c r="E151" i="9" s="1"/>
  <c r="B151" i="9" s="1"/>
  <c r="F151" i="9"/>
  <c r="H150" i="9"/>
  <c r="G150" i="9"/>
  <c r="E150" i="9" s="1"/>
  <c r="F150" i="9"/>
  <c r="H149" i="9"/>
  <c r="E149" i="9" s="1"/>
  <c r="B149" i="9" s="1"/>
  <c r="G149" i="9"/>
  <c r="F149" i="9"/>
  <c r="H148" i="9"/>
  <c r="G148" i="9"/>
  <c r="F148" i="9"/>
  <c r="E148" i="9"/>
  <c r="B148" i="9" s="1"/>
  <c r="H147" i="9"/>
  <c r="G147" i="9"/>
  <c r="E147" i="9" s="1"/>
  <c r="B147" i="9" s="1"/>
  <c r="F147" i="9"/>
  <c r="H146" i="9"/>
  <c r="G146" i="9"/>
  <c r="E146" i="9" s="1"/>
  <c r="F146" i="9"/>
  <c r="B146" i="9"/>
  <c r="H145" i="9"/>
  <c r="G145" i="9"/>
  <c r="E145" i="9" s="1"/>
  <c r="B145" i="9" s="1"/>
  <c r="F145" i="9"/>
  <c r="H144" i="9"/>
  <c r="G144" i="9"/>
  <c r="F144" i="9"/>
  <c r="E144" i="9"/>
  <c r="B144" i="9"/>
  <c r="H143" i="9"/>
  <c r="G143" i="9"/>
  <c r="E143" i="9" s="1"/>
  <c r="F143" i="9"/>
  <c r="H142" i="9"/>
  <c r="G142" i="9"/>
  <c r="E142" i="9" s="1"/>
  <c r="F142" i="9"/>
  <c r="H141" i="9"/>
  <c r="E141" i="9" s="1"/>
  <c r="B141" i="9" s="1"/>
  <c r="G141" i="9"/>
  <c r="F141" i="9"/>
  <c r="H140" i="9"/>
  <c r="G140" i="9"/>
  <c r="F140" i="9"/>
  <c r="E140" i="9"/>
  <c r="B140" i="9" s="1"/>
  <c r="H139" i="9"/>
  <c r="G139" i="9"/>
  <c r="E139" i="9" s="1"/>
  <c r="B139" i="9" s="1"/>
  <c r="F139" i="9"/>
  <c r="H138" i="9"/>
  <c r="G138" i="9"/>
  <c r="E138" i="9" s="1"/>
  <c r="F138" i="9"/>
  <c r="B138" i="9"/>
  <c r="H137" i="9"/>
  <c r="G137" i="9"/>
  <c r="E137" i="9" s="1"/>
  <c r="B137" i="9" s="1"/>
  <c r="F137" i="9"/>
  <c r="H136" i="9"/>
  <c r="G136" i="9"/>
  <c r="F136" i="9"/>
  <c r="E136" i="9"/>
  <c r="B136" i="9"/>
  <c r="H135" i="9"/>
  <c r="G135" i="9"/>
  <c r="E135" i="9" s="1"/>
  <c r="B135" i="9" s="1"/>
  <c r="F135" i="9"/>
  <c r="H134" i="9"/>
  <c r="G134" i="9"/>
  <c r="F134" i="9"/>
  <c r="H133" i="9"/>
  <c r="E133" i="9" s="1"/>
  <c r="B133" i="9" s="1"/>
  <c r="G133" i="9"/>
  <c r="F133" i="9"/>
  <c r="H132" i="9"/>
  <c r="G132" i="9"/>
  <c r="F132" i="9"/>
  <c r="E132" i="9"/>
  <c r="B132" i="9" s="1"/>
  <c r="H131" i="9"/>
  <c r="G131" i="9"/>
  <c r="E131" i="9" s="1"/>
  <c r="B131" i="9" s="1"/>
  <c r="F131" i="9"/>
  <c r="H130" i="9"/>
  <c r="G130" i="9"/>
  <c r="E130" i="9" s="1"/>
  <c r="F130" i="9"/>
  <c r="B130" i="9"/>
  <c r="H129" i="9"/>
  <c r="G129" i="9"/>
  <c r="E129" i="9" s="1"/>
  <c r="B129" i="9" s="1"/>
  <c r="F129" i="9"/>
  <c r="H128" i="9"/>
  <c r="G128" i="9"/>
  <c r="F128" i="9"/>
  <c r="E128" i="9"/>
  <c r="B128" i="9"/>
  <c r="H127" i="9"/>
  <c r="G127" i="9"/>
  <c r="E127" i="9" s="1"/>
  <c r="B127" i="9" s="1"/>
  <c r="F127" i="9"/>
  <c r="H126" i="9"/>
  <c r="G126" i="9"/>
  <c r="E126" i="9" s="1"/>
  <c r="B126" i="9" s="1"/>
  <c r="F126" i="9"/>
  <c r="H125" i="9"/>
  <c r="G125" i="9"/>
  <c r="F125" i="9"/>
  <c r="E125" i="9"/>
  <c r="B125" i="9" s="1"/>
  <c r="H124" i="9"/>
  <c r="E124" i="9" s="1"/>
  <c r="B124" i="9" s="1"/>
  <c r="G124" i="9"/>
  <c r="F124" i="9"/>
  <c r="H123" i="9"/>
  <c r="G123" i="9"/>
  <c r="F123" i="9"/>
  <c r="E123" i="9"/>
  <c r="B123" i="9" s="1"/>
  <c r="H122" i="9"/>
  <c r="G122" i="9"/>
  <c r="E122" i="9" s="1"/>
  <c r="F122" i="9"/>
  <c r="B122" i="9"/>
  <c r="H121" i="9"/>
  <c r="G121" i="9"/>
  <c r="E121" i="9" s="1"/>
  <c r="F121" i="9"/>
  <c r="B121" i="9"/>
  <c r="H120" i="9"/>
  <c r="G120" i="9"/>
  <c r="F120" i="9"/>
  <c r="E120" i="9"/>
  <c r="B120" i="9"/>
  <c r="H119" i="9"/>
  <c r="G119" i="9"/>
  <c r="E119" i="9" s="1"/>
  <c r="F119" i="9"/>
  <c r="H118" i="9"/>
  <c r="G118" i="9"/>
  <c r="F118" i="9"/>
  <c r="H117" i="9"/>
  <c r="G117" i="9"/>
  <c r="F117" i="9"/>
  <c r="E117" i="9"/>
  <c r="B117" i="9" s="1"/>
  <c r="H116" i="9"/>
  <c r="E116" i="9" s="1"/>
  <c r="B116" i="9" s="1"/>
  <c r="G116" i="9"/>
  <c r="F116" i="9"/>
  <c r="H115" i="9"/>
  <c r="G115" i="9"/>
  <c r="F115" i="9"/>
  <c r="E115" i="9"/>
  <c r="B115" i="9" s="1"/>
  <c r="H114" i="9"/>
  <c r="G114" i="9"/>
  <c r="E114" i="9" s="1"/>
  <c r="B114" i="9" s="1"/>
  <c r="F114" i="9"/>
  <c r="H113" i="9"/>
  <c r="G113" i="9"/>
  <c r="E113" i="9" s="1"/>
  <c r="F113" i="9"/>
  <c r="B113" i="9"/>
  <c r="H112" i="9"/>
  <c r="G112" i="9"/>
  <c r="F112" i="9"/>
  <c r="E112" i="9"/>
  <c r="B112" i="9"/>
  <c r="H111" i="9"/>
  <c r="G111" i="9"/>
  <c r="E111" i="9" s="1"/>
  <c r="F111" i="9"/>
  <c r="H110" i="9"/>
  <c r="G110" i="9"/>
  <c r="F110" i="9"/>
  <c r="H109" i="9"/>
  <c r="G109" i="9"/>
  <c r="F109" i="9"/>
  <c r="E109" i="9"/>
  <c r="B109" i="9" s="1"/>
  <c r="H108" i="9"/>
  <c r="E108" i="9" s="1"/>
  <c r="B108" i="9" s="1"/>
  <c r="G108" i="9"/>
  <c r="F108" i="9"/>
  <c r="H107" i="9"/>
  <c r="G107" i="9"/>
  <c r="F107" i="9"/>
  <c r="E107" i="9"/>
  <c r="B107" i="9" s="1"/>
  <c r="H106" i="9"/>
  <c r="G106" i="9"/>
  <c r="E106" i="9" s="1"/>
  <c r="B106" i="9" s="1"/>
  <c r="F106" i="9"/>
  <c r="H105" i="9"/>
  <c r="G105" i="9"/>
  <c r="E105" i="9" s="1"/>
  <c r="F105" i="9"/>
  <c r="B105" i="9"/>
  <c r="H104" i="9"/>
  <c r="G104" i="9"/>
  <c r="F104" i="9"/>
  <c r="B104" i="9" s="1"/>
  <c r="E104" i="9"/>
  <c r="H103" i="9"/>
  <c r="G103" i="9"/>
  <c r="E103" i="9" s="1"/>
  <c r="F103" i="9"/>
  <c r="H102" i="9"/>
  <c r="G102" i="9"/>
  <c r="F102" i="9"/>
  <c r="H101" i="9"/>
  <c r="G101" i="9"/>
  <c r="F101" i="9"/>
  <c r="E101" i="9"/>
  <c r="B101" i="9" s="1"/>
  <c r="H100" i="9"/>
  <c r="E100" i="9" s="1"/>
  <c r="B100" i="9" s="1"/>
  <c r="G100" i="9"/>
  <c r="F100" i="9"/>
  <c r="H99" i="9"/>
  <c r="G99" i="9"/>
  <c r="F99" i="9"/>
  <c r="E99" i="9"/>
  <c r="B99" i="9" s="1"/>
  <c r="H98" i="9"/>
  <c r="G98" i="9"/>
  <c r="E98" i="9" s="1"/>
  <c r="B98" i="9" s="1"/>
  <c r="F98" i="9"/>
  <c r="H97" i="9"/>
  <c r="G97" i="9"/>
  <c r="E97" i="9" s="1"/>
  <c r="F97" i="9"/>
  <c r="B97" i="9"/>
  <c r="H96" i="9"/>
  <c r="G96" i="9"/>
  <c r="F96" i="9"/>
  <c r="B96" i="9" s="1"/>
  <c r="E96" i="9"/>
  <c r="H95" i="9"/>
  <c r="G95" i="9"/>
  <c r="E95" i="9" s="1"/>
  <c r="F95" i="9"/>
  <c r="H94" i="9"/>
  <c r="G94" i="9"/>
  <c r="E94" i="9" s="1"/>
  <c r="F94" i="9"/>
  <c r="H93" i="9"/>
  <c r="E93" i="9" s="1"/>
  <c r="B93" i="9" s="1"/>
  <c r="G93" i="9"/>
  <c r="F93" i="9"/>
  <c r="H92" i="9"/>
  <c r="E92" i="9" s="1"/>
  <c r="B92" i="9" s="1"/>
  <c r="G92" i="9"/>
  <c r="F92" i="9"/>
  <c r="H91" i="9"/>
  <c r="G91" i="9"/>
  <c r="F91" i="9"/>
  <c r="E91" i="9"/>
  <c r="B91" i="9" s="1"/>
  <c r="H90" i="9"/>
  <c r="G90" i="9"/>
  <c r="E90" i="9" s="1"/>
  <c r="B90" i="9" s="1"/>
  <c r="F90" i="9"/>
  <c r="H89" i="9"/>
  <c r="G89" i="9"/>
  <c r="E89" i="9" s="1"/>
  <c r="F89" i="9"/>
  <c r="B89" i="9"/>
  <c r="H88" i="9"/>
  <c r="G88" i="9"/>
  <c r="F88" i="9"/>
  <c r="E88" i="9"/>
  <c r="B88" i="9" s="1"/>
  <c r="H87" i="9"/>
  <c r="G87" i="9"/>
  <c r="E87" i="9" s="1"/>
  <c r="F87" i="9"/>
  <c r="H86" i="9"/>
  <c r="G86" i="9"/>
  <c r="E86" i="9" s="1"/>
  <c r="B86" i="9" s="1"/>
  <c r="F86" i="9"/>
  <c r="H85" i="9"/>
  <c r="E85" i="9" s="1"/>
  <c r="B85" i="9" s="1"/>
  <c r="G85" i="9"/>
  <c r="F85" i="9"/>
  <c r="H84" i="9"/>
  <c r="E84" i="9" s="1"/>
  <c r="B84" i="9" s="1"/>
  <c r="G84" i="9"/>
  <c r="F84" i="9"/>
  <c r="H83" i="9"/>
  <c r="G83" i="9"/>
  <c r="F83" i="9"/>
  <c r="E83" i="9"/>
  <c r="B83" i="9" s="1"/>
  <c r="H82" i="9"/>
  <c r="G82" i="9"/>
  <c r="E82" i="9" s="1"/>
  <c r="B82" i="9" s="1"/>
  <c r="F82" i="9"/>
  <c r="H81" i="9"/>
  <c r="G81" i="9"/>
  <c r="E81" i="9" s="1"/>
  <c r="F81" i="9"/>
  <c r="B81" i="9"/>
  <c r="H80" i="9"/>
  <c r="G80" i="9"/>
  <c r="F80" i="9"/>
  <c r="E80" i="9"/>
  <c r="B80" i="9" s="1"/>
  <c r="H79" i="9"/>
  <c r="G79" i="9"/>
  <c r="E79" i="9" s="1"/>
  <c r="F79" i="9"/>
  <c r="H78" i="9"/>
  <c r="G78" i="9"/>
  <c r="E78" i="9" s="1"/>
  <c r="F78" i="9"/>
  <c r="H77" i="9"/>
  <c r="E77" i="9" s="1"/>
  <c r="B77" i="9" s="1"/>
  <c r="G77" i="9"/>
  <c r="F77" i="9"/>
  <c r="H76" i="9"/>
  <c r="E76" i="9" s="1"/>
  <c r="B76" i="9" s="1"/>
  <c r="G76" i="9"/>
  <c r="F76" i="9"/>
  <c r="H75" i="9"/>
  <c r="G75" i="9"/>
  <c r="F75" i="9"/>
  <c r="E75" i="9"/>
  <c r="B75" i="9" s="1"/>
  <c r="H74" i="9"/>
  <c r="G74" i="9"/>
  <c r="E74" i="9" s="1"/>
  <c r="B74" i="9" s="1"/>
  <c r="F74" i="9"/>
  <c r="H73" i="9"/>
  <c r="G73" i="9"/>
  <c r="E73" i="9" s="1"/>
  <c r="F73" i="9"/>
  <c r="B73" i="9"/>
  <c r="H72" i="9"/>
  <c r="G72" i="9"/>
  <c r="F72" i="9"/>
  <c r="E72" i="9"/>
  <c r="H71" i="9"/>
  <c r="G71" i="9"/>
  <c r="E71" i="9" s="1"/>
  <c r="F71" i="9"/>
  <c r="H70" i="9"/>
  <c r="G70" i="9"/>
  <c r="E70" i="9" s="1"/>
  <c r="F70" i="9"/>
  <c r="H69" i="9"/>
  <c r="E69" i="9" s="1"/>
  <c r="B69" i="9" s="1"/>
  <c r="G69" i="9"/>
  <c r="F69" i="9"/>
  <c r="H68" i="9"/>
  <c r="E68" i="9" s="1"/>
  <c r="B68" i="9" s="1"/>
  <c r="G68" i="9"/>
  <c r="F68" i="9"/>
  <c r="H67" i="9"/>
  <c r="G67" i="9"/>
  <c r="F67" i="9"/>
  <c r="E67" i="9"/>
  <c r="B67" i="9" s="1"/>
  <c r="H66" i="9"/>
  <c r="G66" i="9"/>
  <c r="E66" i="9" s="1"/>
  <c r="B66" i="9" s="1"/>
  <c r="F66" i="9"/>
  <c r="H65" i="9"/>
  <c r="G65" i="9"/>
  <c r="F65" i="9"/>
  <c r="E65" i="9"/>
  <c r="B65" i="9"/>
  <c r="H64" i="9"/>
  <c r="E64" i="9" s="1"/>
  <c r="B64" i="9" s="1"/>
  <c r="G64" i="9"/>
  <c r="F64" i="9"/>
  <c r="H63" i="9"/>
  <c r="G63" i="9"/>
  <c r="F63" i="9"/>
  <c r="E63" i="9"/>
  <c r="B63" i="9" s="1"/>
  <c r="H62" i="9"/>
  <c r="E62" i="9" s="1"/>
  <c r="B62" i="9" s="1"/>
  <c r="G62" i="9"/>
  <c r="F62" i="9"/>
  <c r="H61" i="9"/>
  <c r="G61" i="9"/>
  <c r="E61" i="9" s="1"/>
  <c r="F61" i="9"/>
  <c r="H60" i="9"/>
  <c r="G60" i="9"/>
  <c r="F60" i="9"/>
  <c r="E60" i="9"/>
  <c r="B60" i="9"/>
  <c r="H59" i="9"/>
  <c r="G59" i="9"/>
  <c r="E59" i="9" s="1"/>
  <c r="B59" i="9" s="1"/>
  <c r="F59" i="9"/>
  <c r="H58" i="9"/>
  <c r="G58" i="9"/>
  <c r="F58" i="9"/>
  <c r="E58" i="9"/>
  <c r="B58" i="9" s="1"/>
  <c r="H57" i="9"/>
  <c r="G57" i="9"/>
  <c r="F57" i="9"/>
  <c r="E57" i="9"/>
  <c r="B57" i="9"/>
  <c r="H56" i="9"/>
  <c r="G56" i="9"/>
  <c r="F56" i="9"/>
  <c r="H55" i="9"/>
  <c r="G55" i="9"/>
  <c r="F55" i="9"/>
  <c r="E55" i="9"/>
  <c r="B55" i="9" s="1"/>
  <c r="H54" i="9"/>
  <c r="E54" i="9" s="1"/>
  <c r="B54" i="9" s="1"/>
  <c r="G54" i="9"/>
  <c r="F54" i="9"/>
  <c r="H53" i="9"/>
  <c r="G53" i="9"/>
  <c r="E53" i="9" s="1"/>
  <c r="F53" i="9"/>
  <c r="H52" i="9"/>
  <c r="G52" i="9"/>
  <c r="F52" i="9"/>
  <c r="E52" i="9"/>
  <c r="B52" i="9"/>
  <c r="H51" i="9"/>
  <c r="G51" i="9"/>
  <c r="F51" i="9"/>
  <c r="H50" i="9"/>
  <c r="E50" i="9" s="1"/>
  <c r="G50" i="9"/>
  <c r="F50" i="9"/>
  <c r="H49" i="9"/>
  <c r="E49" i="9" s="1"/>
  <c r="B49" i="9" s="1"/>
  <c r="G49" i="9"/>
  <c r="F49" i="9"/>
  <c r="H48" i="9"/>
  <c r="G48" i="9"/>
  <c r="F48" i="9"/>
  <c r="H47" i="9"/>
  <c r="G47" i="9"/>
  <c r="F47" i="9"/>
  <c r="E47" i="9"/>
  <c r="B47" i="9" s="1"/>
  <c r="H46" i="9"/>
  <c r="E46" i="9" s="1"/>
  <c r="B46" i="9" s="1"/>
  <c r="G46" i="9"/>
  <c r="F46" i="9"/>
  <c r="H45" i="9"/>
  <c r="G45" i="9"/>
  <c r="E45" i="9" s="1"/>
  <c r="B45" i="9" s="1"/>
  <c r="F45" i="9"/>
  <c r="H44" i="9"/>
  <c r="G44" i="9"/>
  <c r="F44" i="9"/>
  <c r="E44" i="9"/>
  <c r="B44" i="9"/>
  <c r="H43" i="9"/>
  <c r="G43" i="9"/>
  <c r="E43" i="9" s="1"/>
  <c r="B43" i="9" s="1"/>
  <c r="F43" i="9"/>
  <c r="H42" i="9"/>
  <c r="G42" i="9"/>
  <c r="F42" i="9"/>
  <c r="E42" i="9"/>
  <c r="H41" i="9"/>
  <c r="G41" i="9"/>
  <c r="F41" i="9"/>
  <c r="E41" i="9"/>
  <c r="B41" i="9"/>
  <c r="H40" i="9"/>
  <c r="G40" i="9"/>
  <c r="F40" i="9"/>
  <c r="H39" i="9"/>
  <c r="G39" i="9"/>
  <c r="F39" i="9"/>
  <c r="E39" i="9"/>
  <c r="B39" i="9"/>
  <c r="H38" i="9"/>
  <c r="E38" i="9" s="1"/>
  <c r="B38" i="9" s="1"/>
  <c r="G38" i="9"/>
  <c r="F38" i="9"/>
  <c r="H37" i="9"/>
  <c r="G37" i="9"/>
  <c r="F37" i="9"/>
  <c r="H36" i="9"/>
  <c r="G36" i="9"/>
  <c r="E36" i="9" s="1"/>
  <c r="B36" i="9" s="1"/>
  <c r="F36" i="9"/>
  <c r="H35" i="9"/>
  <c r="E35" i="9" s="1"/>
  <c r="B35" i="9" s="1"/>
  <c r="G35" i="9"/>
  <c r="F35" i="9"/>
  <c r="H34" i="9"/>
  <c r="E34" i="9" s="1"/>
  <c r="G34" i="9"/>
  <c r="F34" i="9"/>
  <c r="H33" i="9"/>
  <c r="G33" i="9"/>
  <c r="E33" i="9" s="1"/>
  <c r="B33" i="9" s="1"/>
  <c r="F33" i="9"/>
  <c r="H32" i="9"/>
  <c r="G32" i="9"/>
  <c r="F32" i="9"/>
  <c r="H31" i="9"/>
  <c r="G31" i="9"/>
  <c r="E31" i="9" s="1"/>
  <c r="B31" i="9" s="1"/>
  <c r="F31" i="9"/>
  <c r="H30" i="9"/>
  <c r="E30" i="9" s="1"/>
  <c r="B30" i="9" s="1"/>
  <c r="G30" i="9"/>
  <c r="F30" i="9"/>
  <c r="H29" i="9"/>
  <c r="G29" i="9"/>
  <c r="E29" i="9" s="1"/>
  <c r="B29" i="9" s="1"/>
  <c r="F29" i="9"/>
  <c r="H28" i="9"/>
  <c r="G28" i="9"/>
  <c r="F28" i="9"/>
  <c r="E28" i="9"/>
  <c r="B28" i="9"/>
  <c r="H27" i="9"/>
  <c r="E27" i="9" s="1"/>
  <c r="B27" i="9" s="1"/>
  <c r="G27" i="9"/>
  <c r="F27" i="9"/>
  <c r="H26" i="9"/>
  <c r="E26" i="9" s="1"/>
  <c r="G26" i="9"/>
  <c r="F26" i="9"/>
  <c r="H25" i="9"/>
  <c r="G25" i="9"/>
  <c r="E25" i="9" s="1"/>
  <c r="B25" i="9" s="1"/>
  <c r="F25" i="9"/>
  <c r="F24" i="9"/>
  <c r="I10" i="9"/>
  <c r="F4" i="9"/>
  <c r="O3" i="9"/>
  <c r="G296" i="9" s="1"/>
  <c r="I3" i="9"/>
  <c r="G302" i="9" s="1"/>
  <c r="E302" i="9" s="1"/>
  <c r="B302" i="9" s="1"/>
  <c r="H3" i="9"/>
  <c r="G3" i="9"/>
  <c r="D104" i="8"/>
  <c r="D97" i="8"/>
  <c r="D92" i="8"/>
  <c r="D87" i="8"/>
  <c r="D82" i="8"/>
  <c r="D77" i="8"/>
  <c r="D72" i="8"/>
  <c r="D67" i="8"/>
  <c r="D62" i="8"/>
  <c r="D57" i="8"/>
  <c r="D52" i="8"/>
  <c r="D46" i="8"/>
  <c r="C1623" i="1" s="1"/>
  <c r="D37" i="8"/>
  <c r="D27" i="8"/>
  <c r="C1604" i="1" s="1"/>
  <c r="D18" i="8"/>
  <c r="D8" i="8"/>
  <c r="C1585" i="1" s="1"/>
  <c r="E44" i="7"/>
  <c r="D44" i="7"/>
  <c r="E39" i="7"/>
  <c r="E38" i="7" s="1"/>
  <c r="D39" i="7"/>
  <c r="E30" i="7"/>
  <c r="D30" i="7"/>
  <c r="E23" i="7"/>
  <c r="E22" i="7" s="1"/>
  <c r="D23" i="7"/>
  <c r="D22" i="7" s="1"/>
  <c r="E14" i="7"/>
  <c r="D14"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F36" i="6" s="1"/>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1256" i="1" s="1"/>
  <c r="D252" i="5"/>
  <c r="F250" i="5"/>
  <c r="F249"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F203" i="5"/>
  <c r="E203" i="5"/>
  <c r="H338" i="9" s="1"/>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D178"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1087" i="1" s="1"/>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H1050" i="1" s="1"/>
  <c r="D45" i="5"/>
  <c r="F45" i="5" s="1"/>
  <c r="F44" i="5"/>
  <c r="F43" i="5"/>
  <c r="F42" i="5"/>
  <c r="E41" i="5"/>
  <c r="D41" i="5"/>
  <c r="F41" i="5" s="1"/>
  <c r="F40" i="5"/>
  <c r="F39" i="5"/>
  <c r="F38" i="5"/>
  <c r="F37" i="5"/>
  <c r="F36" i="5"/>
  <c r="E35" i="5"/>
  <c r="D1040" i="1" s="1"/>
  <c r="H1040" i="1" s="1"/>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7" i="4" s="1"/>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D584" i="4" s="1"/>
  <c r="F584" i="4" s="1"/>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7" i="4"/>
  <c r="F486" i="4"/>
  <c r="F485" i="4"/>
  <c r="E485" i="4"/>
  <c r="D485" i="4"/>
  <c r="F484" i="4"/>
  <c r="F483" i="4"/>
  <c r="F482" i="4"/>
  <c r="F481" i="4"/>
  <c r="F480" i="4"/>
  <c r="E480" i="4"/>
  <c r="D480" i="4"/>
  <c r="F478" i="4"/>
  <c r="F477" i="4"/>
  <c r="F476"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F437" i="4"/>
  <c r="E437" i="4"/>
  <c r="D437" i="4"/>
  <c r="F436" i="4"/>
  <c r="F435" i="4"/>
  <c r="F434" i="4"/>
  <c r="F433" i="4"/>
  <c r="F432" i="4"/>
  <c r="E432" i="4"/>
  <c r="E431" i="4" s="1"/>
  <c r="D432" i="4"/>
  <c r="E428" i="4"/>
  <c r="D423" i="1" s="1"/>
  <c r="D428" i="4"/>
  <c r="E427" i="4"/>
  <c r="D422" i="1" s="1"/>
  <c r="D427" i="4"/>
  <c r="F426" i="4"/>
  <c r="E426" i="4"/>
  <c r="D426" i="4"/>
  <c r="D648" i="4" s="1"/>
  <c r="C642" i="1"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E321" i="4" s="1"/>
  <c r="D316" i="1" s="1"/>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D263" i="4"/>
  <c r="D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G166" i="1" s="1"/>
  <c r="D170" i="4"/>
  <c r="F170" i="4" s="1"/>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D131" i="1" s="1"/>
  <c r="D135" i="4"/>
  <c r="F135" i="4" s="1"/>
  <c r="E134" i="4"/>
  <c r="D130" i="1" s="1"/>
  <c r="D134" i="4"/>
  <c r="F133" i="4"/>
  <c r="F132" i="4"/>
  <c r="F131" i="4"/>
  <c r="F130" i="4"/>
  <c r="E129" i="4"/>
  <c r="D129" i="4"/>
  <c r="F128" i="4"/>
  <c r="F127" i="4"/>
  <c r="E126" i="4"/>
  <c r="E125" i="4" s="1"/>
  <c r="D121" i="1" s="1"/>
  <c r="D126" i="4"/>
  <c r="F124" i="4"/>
  <c r="F123" i="4"/>
  <c r="F122" i="4"/>
  <c r="F121" i="4"/>
  <c r="F120" i="4"/>
  <c r="E120" i="4"/>
  <c r="D120" i="4"/>
  <c r="F119" i="4"/>
  <c r="F118" i="4"/>
  <c r="F117" i="4"/>
  <c r="F116" i="4"/>
  <c r="F115" i="4"/>
  <c r="F114" i="4"/>
  <c r="F113" i="4"/>
  <c r="E112" i="4"/>
  <c r="D108" i="1" s="1"/>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F81" i="4"/>
  <c r="F80" i="4"/>
  <c r="F79" i="4"/>
  <c r="F78" i="4"/>
  <c r="E77" i="4"/>
  <c r="F77" i="4" s="1"/>
  <c r="D77" i="4"/>
  <c r="F76" i="4"/>
  <c r="F75" i="4"/>
  <c r="F74" i="4"/>
  <c r="E74" i="4"/>
  <c r="D74" i="4"/>
  <c r="F73" i="4"/>
  <c r="F72" i="4"/>
  <c r="F71" i="4"/>
  <c r="E71" i="4"/>
  <c r="D71" i="4"/>
  <c r="F70" i="4"/>
  <c r="F69" i="4"/>
  <c r="E68" i="4"/>
  <c r="D64" i="1" s="1"/>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G36" i="3"/>
  <c r="B36" i="3"/>
  <c r="I35" i="3"/>
  <c r="G35" i="3"/>
  <c r="B35" i="3"/>
  <c r="H34" i="3"/>
  <c r="G34" i="3"/>
  <c r="B34" i="3"/>
  <c r="G33" i="3"/>
  <c r="B33" i="3"/>
  <c r="G31" i="3"/>
  <c r="B31" i="3"/>
  <c r="I30"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H1684" i="1" s="1"/>
  <c r="C1683" i="1"/>
  <c r="H1683" i="1" s="1"/>
  <c r="C1682" i="1"/>
  <c r="H1682" i="1" s="1"/>
  <c r="H1681" i="1"/>
  <c r="C1681" i="1"/>
  <c r="G1681" i="1" s="1"/>
  <c r="H1680" i="1"/>
  <c r="C1680" i="1"/>
  <c r="G1680" i="1" s="1"/>
  <c r="C1679" i="1"/>
  <c r="H1679" i="1" s="1"/>
  <c r="H1678" i="1"/>
  <c r="C1678" i="1"/>
  <c r="G1678" i="1" s="1"/>
  <c r="C1677" i="1"/>
  <c r="H1677" i="1" s="1"/>
  <c r="C1676" i="1"/>
  <c r="H1676" i="1" s="1"/>
  <c r="H1675" i="1"/>
  <c r="G1675" i="1"/>
  <c r="C1675" i="1"/>
  <c r="G1674" i="1"/>
  <c r="C1674" i="1"/>
  <c r="H1674" i="1" s="1"/>
  <c r="H1673" i="1"/>
  <c r="G1673" i="1"/>
  <c r="C1673" i="1"/>
  <c r="C1672" i="1"/>
  <c r="G1672" i="1" s="1"/>
  <c r="G1671" i="1"/>
  <c r="C1671" i="1"/>
  <c r="H1671" i="1" s="1"/>
  <c r="C1670" i="1"/>
  <c r="G1670" i="1" s="1"/>
  <c r="C1669" i="1"/>
  <c r="H1668" i="1"/>
  <c r="C1668" i="1"/>
  <c r="G1668" i="1" s="1"/>
  <c r="H1667" i="1"/>
  <c r="G1667" i="1"/>
  <c r="C1667" i="1"/>
  <c r="C1666" i="1"/>
  <c r="H1666" i="1" s="1"/>
  <c r="H1665" i="1"/>
  <c r="G1665" i="1"/>
  <c r="C1665" i="1"/>
  <c r="C1664" i="1"/>
  <c r="G1664" i="1" s="1"/>
  <c r="G1663" i="1"/>
  <c r="C1663" i="1"/>
  <c r="H1663" i="1" s="1"/>
  <c r="C1662" i="1"/>
  <c r="G1662" i="1" s="1"/>
  <c r="G1661" i="1"/>
  <c r="C1661" i="1"/>
  <c r="H1661" i="1" s="1"/>
  <c r="C1660" i="1"/>
  <c r="H1659" i="1"/>
  <c r="G1659" i="1"/>
  <c r="C1659" i="1"/>
  <c r="C1658" i="1"/>
  <c r="H1658" i="1" s="1"/>
  <c r="H1657" i="1"/>
  <c r="G1657" i="1"/>
  <c r="C1657" i="1"/>
  <c r="C1656" i="1"/>
  <c r="G1656" i="1" s="1"/>
  <c r="C1655" i="1"/>
  <c r="H1655" i="1" s="1"/>
  <c r="C1654" i="1"/>
  <c r="G1653" i="1"/>
  <c r="C1653" i="1"/>
  <c r="H1653" i="1" s="1"/>
  <c r="H1652" i="1"/>
  <c r="G1652" i="1"/>
  <c r="C1652" i="1"/>
  <c r="H1651" i="1"/>
  <c r="G1651" i="1"/>
  <c r="C1651" i="1"/>
  <c r="H1650" i="1"/>
  <c r="C1650" i="1"/>
  <c r="G1650" i="1" s="1"/>
  <c r="H1649" i="1"/>
  <c r="G1649" i="1"/>
  <c r="C1649" i="1"/>
  <c r="C1648" i="1"/>
  <c r="H1647" i="1"/>
  <c r="C1647" i="1"/>
  <c r="G1647" i="1" s="1"/>
  <c r="H1646" i="1"/>
  <c r="C1646" i="1"/>
  <c r="G1646" i="1" s="1"/>
  <c r="C1645" i="1"/>
  <c r="H1645" i="1" s="1"/>
  <c r="H1644" i="1"/>
  <c r="G1644" i="1"/>
  <c r="C1644" i="1"/>
  <c r="H1643" i="1"/>
  <c r="G1643" i="1"/>
  <c r="C1643" i="1"/>
  <c r="C1642" i="1"/>
  <c r="H1641" i="1"/>
  <c r="G1641" i="1"/>
  <c r="C1641" i="1"/>
  <c r="H1640" i="1"/>
  <c r="C1640" i="1"/>
  <c r="G1640" i="1" s="1"/>
  <c r="C1639" i="1"/>
  <c r="H1638" i="1"/>
  <c r="C1638" i="1"/>
  <c r="G1638" i="1" s="1"/>
  <c r="G1637" i="1"/>
  <c r="C1637" i="1"/>
  <c r="H1637" i="1" s="1"/>
  <c r="C1636" i="1"/>
  <c r="H1636" i="1" s="1"/>
  <c r="H1635" i="1"/>
  <c r="G1635" i="1"/>
  <c r="C1635" i="1"/>
  <c r="H1634" i="1"/>
  <c r="G1634" i="1"/>
  <c r="C1634" i="1"/>
  <c r="H1633" i="1"/>
  <c r="G1633" i="1"/>
  <c r="C1633" i="1"/>
  <c r="H1632" i="1"/>
  <c r="C1632" i="1"/>
  <c r="G1632" i="1" s="1"/>
  <c r="H1631" i="1"/>
  <c r="G1631" i="1"/>
  <c r="C1631" i="1"/>
  <c r="C1630" i="1"/>
  <c r="G1630" i="1" s="1"/>
  <c r="C1629" i="1"/>
  <c r="H1629" i="1" s="1"/>
  <c r="C1627" i="1"/>
  <c r="H1627" i="1" s="1"/>
  <c r="H1626" i="1"/>
  <c r="G1626" i="1"/>
  <c r="C1626" i="1"/>
  <c r="H1625" i="1"/>
  <c r="G1625" i="1"/>
  <c r="C1625" i="1"/>
  <c r="C1624" i="1"/>
  <c r="G1624" i="1" s="1"/>
  <c r="G1620" i="1"/>
  <c r="C1620" i="1"/>
  <c r="H1620" i="1" s="1"/>
  <c r="H1619" i="1"/>
  <c r="G1619" i="1"/>
  <c r="C1619" i="1"/>
  <c r="C1618" i="1"/>
  <c r="H1618" i="1" s="1"/>
  <c r="H1617" i="1"/>
  <c r="G1617" i="1"/>
  <c r="C1617" i="1"/>
  <c r="H1616" i="1"/>
  <c r="C1616" i="1"/>
  <c r="G1616" i="1" s="1"/>
  <c r="C1615" i="1"/>
  <c r="H1615" i="1" s="1"/>
  <c r="C1614" i="1"/>
  <c r="G1614" i="1" s="1"/>
  <c r="C1613" i="1"/>
  <c r="H1613" i="1" s="1"/>
  <c r="C1612" i="1"/>
  <c r="H1612" i="1" s="1"/>
  <c r="C1611" i="1"/>
  <c r="H1611" i="1" s="1"/>
  <c r="C1610" i="1"/>
  <c r="H1610" i="1" s="1"/>
  <c r="H1609" i="1"/>
  <c r="G1609" i="1"/>
  <c r="C1609" i="1"/>
  <c r="H1608" i="1"/>
  <c r="C1608" i="1"/>
  <c r="G1608" i="1" s="1"/>
  <c r="C1607" i="1"/>
  <c r="H1607" i="1" s="1"/>
  <c r="C1606" i="1"/>
  <c r="G1606" i="1" s="1"/>
  <c r="C1605" i="1"/>
  <c r="C1603" i="1"/>
  <c r="H1603" i="1" s="1"/>
  <c r="H1601" i="1"/>
  <c r="G1601" i="1"/>
  <c r="C1601" i="1"/>
  <c r="C1600" i="1"/>
  <c r="G1600" i="1" s="1"/>
  <c r="C1599" i="1"/>
  <c r="H1599" i="1" s="1"/>
  <c r="C1598" i="1"/>
  <c r="G1598" i="1" s="1"/>
  <c r="G1597" i="1"/>
  <c r="C1597" i="1"/>
  <c r="H1597" i="1" s="1"/>
  <c r="C1596" i="1"/>
  <c r="H1595" i="1"/>
  <c r="G1595" i="1"/>
  <c r="C1595" i="1"/>
  <c r="C1594" i="1"/>
  <c r="H1594" i="1" s="1"/>
  <c r="H1593" i="1"/>
  <c r="G1593" i="1"/>
  <c r="C1593" i="1"/>
  <c r="C1592" i="1"/>
  <c r="G1592" i="1" s="1"/>
  <c r="C1591" i="1"/>
  <c r="H1591" i="1" s="1"/>
  <c r="C1590" i="1"/>
  <c r="G1589" i="1"/>
  <c r="C1589" i="1"/>
  <c r="H1589" i="1" s="1"/>
  <c r="C1588" i="1"/>
  <c r="H1588" i="1" s="1"/>
  <c r="C1587" i="1"/>
  <c r="G1587" i="1" s="1"/>
  <c r="H1586" i="1"/>
  <c r="C1586" i="1"/>
  <c r="G1586" i="1" s="1"/>
  <c r="C1584" i="1"/>
  <c r="H1582" i="1"/>
  <c r="C1582" i="1"/>
  <c r="G1582" i="1" s="1"/>
  <c r="G1581" i="1"/>
  <c r="I1581" i="1" s="1"/>
  <c r="D1581" i="1"/>
  <c r="H1581" i="1" s="1"/>
  <c r="C1581" i="1"/>
  <c r="D1580" i="1"/>
  <c r="C1580" i="1"/>
  <c r="J1579" i="1"/>
  <c r="G1579" i="1"/>
  <c r="I1579" i="1" s="1"/>
  <c r="D1579" i="1"/>
  <c r="C1579" i="1"/>
  <c r="H1579" i="1" s="1"/>
  <c r="D1578" i="1"/>
  <c r="C1578" i="1"/>
  <c r="D1577" i="1"/>
  <c r="C1577" i="1"/>
  <c r="J1576" i="1"/>
  <c r="H1576" i="1"/>
  <c r="G1576" i="1"/>
  <c r="I1576" i="1" s="1"/>
  <c r="D1576" i="1"/>
  <c r="C1576" i="1"/>
  <c r="D1575" i="1"/>
  <c r="C1575" i="1"/>
  <c r="G1574" i="1"/>
  <c r="D1574" i="1"/>
  <c r="C1574" i="1"/>
  <c r="D1573" i="1"/>
  <c r="J1573" i="1" s="1"/>
  <c r="C1573" i="1"/>
  <c r="H1572" i="1"/>
  <c r="D1572" i="1"/>
  <c r="C1572" i="1"/>
  <c r="G1572" i="1" s="1"/>
  <c r="D1571" i="1"/>
  <c r="D1570" i="1"/>
  <c r="C1570" i="1"/>
  <c r="J1570" i="1" s="1"/>
  <c r="J1569" i="1"/>
  <c r="I1569" i="1"/>
  <c r="G1569" i="1"/>
  <c r="D1569" i="1"/>
  <c r="C1569" i="1"/>
  <c r="H1569" i="1" s="1"/>
  <c r="G1568" i="1"/>
  <c r="I1568" i="1" s="1"/>
  <c r="D1568" i="1"/>
  <c r="H1568" i="1" s="1"/>
  <c r="C1568" i="1"/>
  <c r="D1567" i="1"/>
  <c r="C1567" i="1"/>
  <c r="H1567" i="1" s="1"/>
  <c r="J1566" i="1"/>
  <c r="G1566" i="1"/>
  <c r="D1566" i="1"/>
  <c r="C1566" i="1"/>
  <c r="H1566" i="1" s="1"/>
  <c r="I1566" i="1" s="1"/>
  <c r="H1565" i="1"/>
  <c r="G1565" i="1"/>
  <c r="D1565" i="1"/>
  <c r="C1565" i="1"/>
  <c r="J1565" i="1" s="1"/>
  <c r="D1564" i="1"/>
  <c r="C1564" i="1"/>
  <c r="H1563" i="1"/>
  <c r="D1563" i="1"/>
  <c r="C1563" i="1"/>
  <c r="G1563" i="1" s="1"/>
  <c r="D1562" i="1"/>
  <c r="H1562" i="1" s="1"/>
  <c r="C1562" i="1"/>
  <c r="J1562" i="1" s="1"/>
  <c r="D1561" i="1"/>
  <c r="C1561" i="1"/>
  <c r="J1561" i="1" s="1"/>
  <c r="J1560" i="1"/>
  <c r="D1560" i="1"/>
  <c r="C1560" i="1"/>
  <c r="H1559" i="1"/>
  <c r="G1559" i="1"/>
  <c r="I1559" i="1" s="1"/>
  <c r="D1559" i="1"/>
  <c r="C1559" i="1"/>
  <c r="J1559" i="1" s="1"/>
  <c r="D1558" i="1"/>
  <c r="C1558" i="1"/>
  <c r="G1557" i="1"/>
  <c r="D1557" i="1"/>
  <c r="C1557" i="1"/>
  <c r="C1556" i="1"/>
  <c r="C1555" i="1"/>
  <c r="H1554" i="1"/>
  <c r="G1554" i="1"/>
  <c r="I1554" i="1" s="1"/>
  <c r="D1554" i="1"/>
  <c r="C1554" i="1"/>
  <c r="J1554" i="1" s="1"/>
  <c r="D1553" i="1"/>
  <c r="C1553" i="1"/>
  <c r="D1552" i="1"/>
  <c r="C1552" i="1"/>
  <c r="J1552" i="1" s="1"/>
  <c r="J1551" i="1"/>
  <c r="I1551" i="1"/>
  <c r="G1551" i="1"/>
  <c r="D1551" i="1"/>
  <c r="C1551" i="1"/>
  <c r="H1551" i="1" s="1"/>
  <c r="H1550" i="1"/>
  <c r="G1550" i="1"/>
  <c r="D1550" i="1"/>
  <c r="C1550" i="1"/>
  <c r="J1550" i="1" s="1"/>
  <c r="D1549" i="1"/>
  <c r="C1549" i="1"/>
  <c r="D1548" i="1"/>
  <c r="C1548" i="1"/>
  <c r="J1547" i="1"/>
  <c r="H1547" i="1"/>
  <c r="D1547" i="1"/>
  <c r="C1547" i="1"/>
  <c r="G1547" i="1" s="1"/>
  <c r="H1546" i="1"/>
  <c r="G1546" i="1"/>
  <c r="I1546" i="1" s="1"/>
  <c r="D1546" i="1"/>
  <c r="C1546" i="1"/>
  <c r="J1546" i="1" s="1"/>
  <c r="D1545" i="1"/>
  <c r="C1545" i="1"/>
  <c r="J1544" i="1"/>
  <c r="H1544" i="1"/>
  <c r="D1544" i="1"/>
  <c r="C1544" i="1"/>
  <c r="G1544" i="1" s="1"/>
  <c r="I1544" i="1" s="1"/>
  <c r="J1543" i="1"/>
  <c r="H1543" i="1"/>
  <c r="D1543" i="1"/>
  <c r="C1543" i="1"/>
  <c r="G1543" i="1" s="1"/>
  <c r="I1543" i="1" s="1"/>
  <c r="D1542" i="1"/>
  <c r="H1542" i="1" s="1"/>
  <c r="C1542" i="1"/>
  <c r="D1541" i="1"/>
  <c r="C1541" i="1"/>
  <c r="H1540" i="1"/>
  <c r="D1540" i="1"/>
  <c r="C1540" i="1"/>
  <c r="C1539" i="1"/>
  <c r="H1536" i="1"/>
  <c r="D1536" i="1"/>
  <c r="C1536" i="1"/>
  <c r="G1536" i="1" s="1"/>
  <c r="D1535" i="1"/>
  <c r="C1535" i="1"/>
  <c r="H1534" i="1"/>
  <c r="D1534" i="1"/>
  <c r="C1534" i="1"/>
  <c r="G1534" i="1" s="1"/>
  <c r="D1533" i="1"/>
  <c r="C1533" i="1"/>
  <c r="H1532" i="1"/>
  <c r="D1532" i="1"/>
  <c r="C1532" i="1"/>
  <c r="G1532" i="1" s="1"/>
  <c r="D1531" i="1"/>
  <c r="C1531" i="1"/>
  <c r="H1530" i="1"/>
  <c r="D1530" i="1"/>
  <c r="C1530" i="1"/>
  <c r="G1530" i="1" s="1"/>
  <c r="D1529" i="1"/>
  <c r="C1529" i="1"/>
  <c r="H1528" i="1"/>
  <c r="D1528" i="1"/>
  <c r="C1528" i="1"/>
  <c r="G1528" i="1" s="1"/>
  <c r="D1527" i="1"/>
  <c r="C1527" i="1"/>
  <c r="H1526" i="1"/>
  <c r="D1526" i="1"/>
  <c r="C1526" i="1"/>
  <c r="G1526" i="1" s="1"/>
  <c r="D1525" i="1"/>
  <c r="C1525" i="1"/>
  <c r="D1524" i="1"/>
  <c r="H1524" i="1" s="1"/>
  <c r="C1524" i="1"/>
  <c r="G1524" i="1" s="1"/>
  <c r="D1523" i="1"/>
  <c r="C1523" i="1"/>
  <c r="H1522" i="1"/>
  <c r="D1522" i="1"/>
  <c r="G1522" i="1" s="1"/>
  <c r="C1522" i="1"/>
  <c r="D1521" i="1"/>
  <c r="C1521" i="1"/>
  <c r="H1520" i="1"/>
  <c r="D1520" i="1"/>
  <c r="G1520" i="1" s="1"/>
  <c r="C1520" i="1"/>
  <c r="D1519" i="1"/>
  <c r="C1519" i="1"/>
  <c r="H1518" i="1"/>
  <c r="D1518" i="1"/>
  <c r="C1518" i="1"/>
  <c r="G1518" i="1" s="1"/>
  <c r="D1517" i="1"/>
  <c r="C1517" i="1"/>
  <c r="H1516" i="1"/>
  <c r="D1516" i="1"/>
  <c r="C1516" i="1"/>
  <c r="G1516" i="1" s="1"/>
  <c r="D1515" i="1"/>
  <c r="C1515" i="1"/>
  <c r="H1514" i="1"/>
  <c r="D1514" i="1"/>
  <c r="C1514" i="1"/>
  <c r="G1514" i="1" s="1"/>
  <c r="D1513" i="1"/>
  <c r="C1513" i="1"/>
  <c r="H1512" i="1"/>
  <c r="D1512" i="1"/>
  <c r="G1512" i="1" s="1"/>
  <c r="C1512" i="1"/>
  <c r="D1511" i="1"/>
  <c r="C1511" i="1"/>
  <c r="D1510" i="1"/>
  <c r="G1510" i="1" s="1"/>
  <c r="C1510" i="1"/>
  <c r="D1509" i="1"/>
  <c r="C1509" i="1"/>
  <c r="H1508" i="1"/>
  <c r="D1508" i="1"/>
  <c r="G1508" i="1" s="1"/>
  <c r="C1508" i="1"/>
  <c r="D1507" i="1"/>
  <c r="C1507" i="1"/>
  <c r="H1506" i="1"/>
  <c r="D1506" i="1"/>
  <c r="G1506" i="1" s="1"/>
  <c r="C1506" i="1"/>
  <c r="D1505" i="1"/>
  <c r="C1505" i="1"/>
  <c r="H1504" i="1"/>
  <c r="D1504" i="1"/>
  <c r="C1504" i="1"/>
  <c r="G1504" i="1" s="1"/>
  <c r="D1503" i="1"/>
  <c r="C1503" i="1"/>
  <c r="H1502" i="1"/>
  <c r="D1502" i="1"/>
  <c r="C1502" i="1"/>
  <c r="G1502" i="1" s="1"/>
  <c r="D1501" i="1"/>
  <c r="C1501" i="1"/>
  <c r="H1500" i="1"/>
  <c r="D1500" i="1"/>
  <c r="C1500" i="1"/>
  <c r="G1500" i="1" s="1"/>
  <c r="D1499" i="1"/>
  <c r="C1499" i="1"/>
  <c r="H1498" i="1"/>
  <c r="D1498" i="1"/>
  <c r="C1498" i="1"/>
  <c r="G1498" i="1" s="1"/>
  <c r="D1497" i="1"/>
  <c r="C1497" i="1"/>
  <c r="H1496" i="1"/>
  <c r="D1496" i="1"/>
  <c r="C1496" i="1"/>
  <c r="G1496" i="1" s="1"/>
  <c r="D1495" i="1"/>
  <c r="C1495" i="1"/>
  <c r="H1494" i="1"/>
  <c r="D1494" i="1"/>
  <c r="C1494" i="1"/>
  <c r="G1494" i="1" s="1"/>
  <c r="D1493" i="1"/>
  <c r="C1493" i="1"/>
  <c r="H1492" i="1"/>
  <c r="D1492" i="1"/>
  <c r="C1492" i="1"/>
  <c r="G1492" i="1" s="1"/>
  <c r="D1491" i="1"/>
  <c r="C1491" i="1"/>
  <c r="H1490" i="1"/>
  <c r="D1490" i="1"/>
  <c r="C1490" i="1"/>
  <c r="G1490" i="1" s="1"/>
  <c r="D1489" i="1"/>
  <c r="C1489" i="1"/>
  <c r="H1488" i="1"/>
  <c r="D1488" i="1"/>
  <c r="C1488" i="1"/>
  <c r="G1488" i="1" s="1"/>
  <c r="D1487" i="1"/>
  <c r="C1487" i="1"/>
  <c r="H1486" i="1"/>
  <c r="D1486" i="1"/>
  <c r="C1486" i="1"/>
  <c r="G1486" i="1" s="1"/>
  <c r="D1485" i="1"/>
  <c r="C1485" i="1"/>
  <c r="H1484" i="1"/>
  <c r="D1484" i="1"/>
  <c r="C1484" i="1"/>
  <c r="G1484" i="1" s="1"/>
  <c r="D1483" i="1"/>
  <c r="C1483" i="1"/>
  <c r="H1482" i="1"/>
  <c r="D1482" i="1"/>
  <c r="C1482" i="1"/>
  <c r="G1482" i="1" s="1"/>
  <c r="D1481" i="1"/>
  <c r="C1481" i="1"/>
  <c r="H1480" i="1"/>
  <c r="D1480" i="1"/>
  <c r="C1480" i="1"/>
  <c r="G1480" i="1" s="1"/>
  <c r="D1479" i="1"/>
  <c r="C1479" i="1"/>
  <c r="H1478" i="1"/>
  <c r="D1478" i="1"/>
  <c r="C1478" i="1"/>
  <c r="G1478" i="1" s="1"/>
  <c r="D1477" i="1"/>
  <c r="C1477" i="1"/>
  <c r="H1476" i="1"/>
  <c r="D1476" i="1"/>
  <c r="C1476" i="1"/>
  <c r="G1476" i="1" s="1"/>
  <c r="D1475" i="1"/>
  <c r="C1475" i="1"/>
  <c r="H1474" i="1"/>
  <c r="D1474" i="1"/>
  <c r="C1474" i="1"/>
  <c r="G1474" i="1" s="1"/>
  <c r="D1473" i="1"/>
  <c r="C1473" i="1"/>
  <c r="H1472" i="1"/>
  <c r="D1472" i="1"/>
  <c r="C1472" i="1"/>
  <c r="G1472" i="1" s="1"/>
  <c r="D1471" i="1"/>
  <c r="C1471" i="1"/>
  <c r="H1470" i="1"/>
  <c r="D1470" i="1"/>
  <c r="C1470" i="1"/>
  <c r="G1470" i="1" s="1"/>
  <c r="D1469" i="1"/>
  <c r="C1469" i="1"/>
  <c r="D1468" i="1"/>
  <c r="H1468" i="1" s="1"/>
  <c r="C1468" i="1"/>
  <c r="D1467" i="1"/>
  <c r="C1467" i="1"/>
  <c r="D1466" i="1"/>
  <c r="H1466" i="1" s="1"/>
  <c r="C1466" i="1"/>
  <c r="H1465" i="1"/>
  <c r="G1465" i="1"/>
  <c r="D1465" i="1"/>
  <c r="C1465" i="1"/>
  <c r="H1464" i="1"/>
  <c r="D1464" i="1"/>
  <c r="G1464" i="1" s="1"/>
  <c r="C1464" i="1"/>
  <c r="H1463" i="1"/>
  <c r="G1463" i="1"/>
  <c r="D1463" i="1"/>
  <c r="C1463" i="1"/>
  <c r="H1462" i="1"/>
  <c r="D1462" i="1"/>
  <c r="G1462" i="1" s="1"/>
  <c r="C1462" i="1"/>
  <c r="H1461" i="1"/>
  <c r="G1461" i="1"/>
  <c r="D1461" i="1"/>
  <c r="C1461" i="1"/>
  <c r="H1460" i="1"/>
  <c r="D1460" i="1"/>
  <c r="G1460" i="1" s="1"/>
  <c r="C1460" i="1"/>
  <c r="H1459" i="1"/>
  <c r="G1459" i="1"/>
  <c r="D1459" i="1"/>
  <c r="C1459" i="1"/>
  <c r="H1458" i="1"/>
  <c r="D1458" i="1"/>
  <c r="G1458" i="1" s="1"/>
  <c r="C1458" i="1"/>
  <c r="H1457" i="1"/>
  <c r="G1457" i="1"/>
  <c r="D1457" i="1"/>
  <c r="C1457" i="1"/>
  <c r="H1456" i="1"/>
  <c r="D1456" i="1"/>
  <c r="G1456" i="1" s="1"/>
  <c r="C1456" i="1"/>
  <c r="H1455" i="1"/>
  <c r="G1455" i="1"/>
  <c r="D1455" i="1"/>
  <c r="C1455" i="1"/>
  <c r="H1454" i="1"/>
  <c r="D1454" i="1"/>
  <c r="G1454" i="1" s="1"/>
  <c r="C1454" i="1"/>
  <c r="H1453" i="1"/>
  <c r="G1453" i="1"/>
  <c r="D1453" i="1"/>
  <c r="C1453" i="1"/>
  <c r="H1452" i="1"/>
  <c r="D1452" i="1"/>
  <c r="G1452" i="1" s="1"/>
  <c r="C1452" i="1"/>
  <c r="H1451" i="1"/>
  <c r="G1451" i="1"/>
  <c r="D1451" i="1"/>
  <c r="C1451" i="1"/>
  <c r="H1450" i="1"/>
  <c r="D1450" i="1"/>
  <c r="G1450" i="1" s="1"/>
  <c r="C1450" i="1"/>
  <c r="H1449" i="1"/>
  <c r="G1449" i="1"/>
  <c r="D1449" i="1"/>
  <c r="C1449" i="1"/>
  <c r="H1448" i="1"/>
  <c r="D1448" i="1"/>
  <c r="G1448" i="1" s="1"/>
  <c r="C1448" i="1"/>
  <c r="H1447" i="1"/>
  <c r="G1447" i="1"/>
  <c r="D1447" i="1"/>
  <c r="C1447" i="1"/>
  <c r="H1446" i="1"/>
  <c r="D1446" i="1"/>
  <c r="G1446" i="1" s="1"/>
  <c r="C1446" i="1"/>
  <c r="H1445" i="1"/>
  <c r="G1445" i="1"/>
  <c r="D1445" i="1"/>
  <c r="C1445" i="1"/>
  <c r="H1444" i="1"/>
  <c r="D1444" i="1"/>
  <c r="G1444" i="1" s="1"/>
  <c r="C1444" i="1"/>
  <c r="H1443" i="1"/>
  <c r="G1443" i="1"/>
  <c r="D1443" i="1"/>
  <c r="C1443" i="1"/>
  <c r="H1442" i="1"/>
  <c r="D1442" i="1"/>
  <c r="G1442" i="1" s="1"/>
  <c r="C1442" i="1"/>
  <c r="H1441" i="1"/>
  <c r="G1441" i="1"/>
  <c r="D1441" i="1"/>
  <c r="C1441" i="1"/>
  <c r="H1440" i="1"/>
  <c r="D1440" i="1"/>
  <c r="G1440" i="1" s="1"/>
  <c r="C1440" i="1"/>
  <c r="H1439" i="1"/>
  <c r="G1439" i="1"/>
  <c r="D1439" i="1"/>
  <c r="C1439" i="1"/>
  <c r="H1438" i="1"/>
  <c r="D1438" i="1"/>
  <c r="G1438" i="1" s="1"/>
  <c r="C1438" i="1"/>
  <c r="H1437" i="1"/>
  <c r="G1437" i="1"/>
  <c r="D1437" i="1"/>
  <c r="C1437" i="1"/>
  <c r="H1436" i="1"/>
  <c r="D1436" i="1"/>
  <c r="G1436" i="1" s="1"/>
  <c r="C1436" i="1"/>
  <c r="H1435" i="1"/>
  <c r="G1435" i="1"/>
  <c r="D1435" i="1"/>
  <c r="C1435" i="1"/>
  <c r="H1434" i="1"/>
  <c r="D1434" i="1"/>
  <c r="G1434" i="1" s="1"/>
  <c r="C1434" i="1"/>
  <c r="H1433" i="1"/>
  <c r="G1433" i="1"/>
  <c r="D1433" i="1"/>
  <c r="C1433" i="1"/>
  <c r="H1432" i="1"/>
  <c r="D1432" i="1"/>
  <c r="G1432" i="1" s="1"/>
  <c r="C1432" i="1"/>
  <c r="H1431" i="1"/>
  <c r="G1431" i="1"/>
  <c r="D1431" i="1"/>
  <c r="C1431" i="1"/>
  <c r="H1430" i="1"/>
  <c r="D1430" i="1"/>
  <c r="G1430" i="1" s="1"/>
  <c r="C1430" i="1"/>
  <c r="H1429" i="1"/>
  <c r="G1429" i="1"/>
  <c r="D1429" i="1"/>
  <c r="C1429" i="1"/>
  <c r="H1428" i="1"/>
  <c r="D1428" i="1"/>
  <c r="G1428" i="1" s="1"/>
  <c r="C1428" i="1"/>
  <c r="H1427" i="1"/>
  <c r="G1427" i="1"/>
  <c r="D1427" i="1"/>
  <c r="C1427" i="1"/>
  <c r="H1426" i="1"/>
  <c r="D1426" i="1"/>
  <c r="G1426" i="1" s="1"/>
  <c r="C1426" i="1"/>
  <c r="H1425" i="1"/>
  <c r="G1425" i="1"/>
  <c r="D1425" i="1"/>
  <c r="C1425" i="1"/>
  <c r="H1424" i="1"/>
  <c r="D1424" i="1"/>
  <c r="G1424" i="1" s="1"/>
  <c r="C1424" i="1"/>
  <c r="H1423" i="1"/>
  <c r="G1423" i="1"/>
  <c r="D1423" i="1"/>
  <c r="C1423" i="1"/>
  <c r="H1422" i="1"/>
  <c r="D1422" i="1"/>
  <c r="G1422" i="1" s="1"/>
  <c r="C1422" i="1"/>
  <c r="H1421" i="1"/>
  <c r="G1421" i="1"/>
  <c r="D1421" i="1"/>
  <c r="C1421" i="1"/>
  <c r="H1420" i="1"/>
  <c r="D1420" i="1"/>
  <c r="G1420" i="1" s="1"/>
  <c r="C1420" i="1"/>
  <c r="H1419" i="1"/>
  <c r="G1419" i="1"/>
  <c r="D1419" i="1"/>
  <c r="C1419" i="1"/>
  <c r="H1418" i="1"/>
  <c r="D1418" i="1"/>
  <c r="G1418" i="1" s="1"/>
  <c r="C1418" i="1"/>
  <c r="H1417" i="1"/>
  <c r="G1417" i="1"/>
  <c r="D1417" i="1"/>
  <c r="C1417" i="1"/>
  <c r="H1416" i="1"/>
  <c r="D1416" i="1"/>
  <c r="G1416" i="1" s="1"/>
  <c r="C1416" i="1"/>
  <c r="H1415" i="1"/>
  <c r="G1415" i="1"/>
  <c r="D1415" i="1"/>
  <c r="C1415" i="1"/>
  <c r="H1414" i="1"/>
  <c r="D1414" i="1"/>
  <c r="G1414" i="1" s="1"/>
  <c r="C1414" i="1"/>
  <c r="H1413" i="1"/>
  <c r="G1413" i="1"/>
  <c r="D1413" i="1"/>
  <c r="C1413" i="1"/>
  <c r="H1412" i="1"/>
  <c r="D1412" i="1"/>
  <c r="G1412" i="1" s="1"/>
  <c r="C1412" i="1"/>
  <c r="H1411" i="1"/>
  <c r="G1411" i="1"/>
  <c r="D1411" i="1"/>
  <c r="C1411" i="1"/>
  <c r="H1410" i="1"/>
  <c r="D1410" i="1"/>
  <c r="G1410" i="1" s="1"/>
  <c r="C1410" i="1"/>
  <c r="H1409" i="1"/>
  <c r="G1409" i="1"/>
  <c r="D1409" i="1"/>
  <c r="C1409" i="1"/>
  <c r="H1408" i="1"/>
  <c r="D1408" i="1"/>
  <c r="G1408" i="1" s="1"/>
  <c r="C1408" i="1"/>
  <c r="H1407" i="1"/>
  <c r="G1407" i="1"/>
  <c r="D1407" i="1"/>
  <c r="C1407" i="1"/>
  <c r="H1406" i="1"/>
  <c r="D1406" i="1"/>
  <c r="G1406" i="1" s="1"/>
  <c r="C1406" i="1"/>
  <c r="H1405" i="1"/>
  <c r="G1405" i="1"/>
  <c r="D1405" i="1"/>
  <c r="C1405" i="1"/>
  <c r="H1404" i="1"/>
  <c r="D1404" i="1"/>
  <c r="G1404" i="1" s="1"/>
  <c r="C1404" i="1"/>
  <c r="H1403" i="1"/>
  <c r="G1403" i="1"/>
  <c r="D1403" i="1"/>
  <c r="C1403" i="1"/>
  <c r="H1402" i="1"/>
  <c r="D1402" i="1"/>
  <c r="G1402" i="1" s="1"/>
  <c r="C1402" i="1"/>
  <c r="H1400" i="1"/>
  <c r="D1400" i="1"/>
  <c r="G1400" i="1" s="1"/>
  <c r="C1400" i="1"/>
  <c r="H1399" i="1"/>
  <c r="G1399" i="1"/>
  <c r="D1399" i="1"/>
  <c r="C1399" i="1"/>
  <c r="H1398" i="1"/>
  <c r="D1398" i="1"/>
  <c r="G1398" i="1" s="1"/>
  <c r="C1398" i="1"/>
  <c r="H1397" i="1"/>
  <c r="G1397" i="1"/>
  <c r="D1397" i="1"/>
  <c r="C1397" i="1"/>
  <c r="H1396" i="1"/>
  <c r="D1396" i="1"/>
  <c r="G1396" i="1" s="1"/>
  <c r="C1396" i="1"/>
  <c r="H1395" i="1"/>
  <c r="G1395" i="1"/>
  <c r="D1395" i="1"/>
  <c r="C1395" i="1"/>
  <c r="H1394" i="1"/>
  <c r="D1394" i="1"/>
  <c r="G1394" i="1" s="1"/>
  <c r="C1394" i="1"/>
  <c r="H1393" i="1"/>
  <c r="G1393" i="1"/>
  <c r="D1393" i="1"/>
  <c r="C1393" i="1"/>
  <c r="H1392" i="1"/>
  <c r="D1392" i="1"/>
  <c r="G1392" i="1" s="1"/>
  <c r="C1392" i="1"/>
  <c r="H1391" i="1"/>
  <c r="G1391" i="1"/>
  <c r="D1391" i="1"/>
  <c r="C1391" i="1"/>
  <c r="D1390" i="1"/>
  <c r="C1390" i="1"/>
  <c r="H1389" i="1"/>
  <c r="G1389" i="1"/>
  <c r="D1389" i="1"/>
  <c r="C1389" i="1"/>
  <c r="H1388" i="1"/>
  <c r="D1388" i="1"/>
  <c r="C1388" i="1"/>
  <c r="D1387" i="1"/>
  <c r="C1387" i="1"/>
  <c r="H1387" i="1" s="1"/>
  <c r="D1386" i="1"/>
  <c r="G1386" i="1" s="1"/>
  <c r="C1386" i="1"/>
  <c r="D1385" i="1"/>
  <c r="C1385" i="1"/>
  <c r="D1384" i="1"/>
  <c r="H1384" i="1" s="1"/>
  <c r="C1384" i="1"/>
  <c r="D1383" i="1"/>
  <c r="C1383" i="1"/>
  <c r="H1382" i="1"/>
  <c r="D1382" i="1"/>
  <c r="G1382" i="1" s="1"/>
  <c r="C1382" i="1"/>
  <c r="H1381" i="1"/>
  <c r="G1381" i="1"/>
  <c r="D1381" i="1"/>
  <c r="C1381" i="1"/>
  <c r="H1380" i="1"/>
  <c r="D1380" i="1"/>
  <c r="G1380" i="1" s="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H1341" i="1"/>
  <c r="G1341" i="1"/>
  <c r="D1341" i="1"/>
  <c r="C1341" i="1"/>
  <c r="D1340" i="1"/>
  <c r="H1340" i="1" s="1"/>
  <c r="C1340" i="1"/>
  <c r="H1339" i="1"/>
  <c r="G1339" i="1"/>
  <c r="D1339" i="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G1306" i="1" s="1"/>
  <c r="C1306" i="1"/>
  <c r="H1305" i="1"/>
  <c r="G1305" i="1"/>
  <c r="D1305" i="1"/>
  <c r="C1305" i="1"/>
  <c r="H1304" i="1"/>
  <c r="G1304" i="1"/>
  <c r="D1304" i="1"/>
  <c r="C1304" i="1"/>
  <c r="H1303" i="1"/>
  <c r="G1303" i="1"/>
  <c r="D1303" i="1"/>
  <c r="C1303" i="1"/>
  <c r="H1302" i="1"/>
  <c r="G1302" i="1"/>
  <c r="D1302" i="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D1291" i="1"/>
  <c r="C1291" i="1"/>
  <c r="H1290" i="1"/>
  <c r="G1290" i="1"/>
  <c r="D1290" i="1"/>
  <c r="C1290" i="1"/>
  <c r="H1289" i="1"/>
  <c r="G1289" i="1"/>
  <c r="D1289" i="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C1264" i="1"/>
  <c r="H1263" i="1"/>
  <c r="D1263" i="1"/>
  <c r="G1263" i="1" s="1"/>
  <c r="C1263" i="1"/>
  <c r="D1262" i="1"/>
  <c r="H1262" i="1" s="1"/>
  <c r="C1262" i="1"/>
  <c r="D1261" i="1"/>
  <c r="H1261" i="1" s="1"/>
  <c r="C1261" i="1"/>
  <c r="D1260" i="1"/>
  <c r="H1260" i="1" s="1"/>
  <c r="C1260" i="1"/>
  <c r="D1258" i="1"/>
  <c r="H1258" i="1" s="1"/>
  <c r="C1258" i="1"/>
  <c r="D1257" i="1"/>
  <c r="H1257" i="1" s="1"/>
  <c r="C1257" i="1"/>
  <c r="C1256" i="1"/>
  <c r="G1254" i="1"/>
  <c r="D1254" i="1"/>
  <c r="H1254" i="1" s="1"/>
  <c r="C1254" i="1"/>
  <c r="H1253" i="1"/>
  <c r="G1253" i="1"/>
  <c r="D1253" i="1"/>
  <c r="C1253"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H1203" i="1" s="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H1183" i="1"/>
  <c r="D1183" i="1"/>
  <c r="G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H1168" i="1"/>
  <c r="G1168" i="1"/>
  <c r="D1168" i="1"/>
  <c r="C1168" i="1"/>
  <c r="H1167" i="1"/>
  <c r="G1167" i="1"/>
  <c r="D1167" i="1"/>
  <c r="C1167" i="1"/>
  <c r="D1166" i="1"/>
  <c r="H1166" i="1" s="1"/>
  <c r="C1166" i="1"/>
  <c r="H1165" i="1"/>
  <c r="G1165" i="1"/>
  <c r="D1165" i="1"/>
  <c r="C1165" i="1"/>
  <c r="H1164" i="1"/>
  <c r="G1164" i="1"/>
  <c r="D1164" i="1"/>
  <c r="C1164" i="1"/>
  <c r="H1163" i="1"/>
  <c r="G1163" i="1"/>
  <c r="D1163" i="1"/>
  <c r="C1163" i="1"/>
  <c r="H1162" i="1"/>
  <c r="G1162" i="1"/>
  <c r="D1162" i="1"/>
  <c r="C1162"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G1155"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G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C1057" i="1"/>
  <c r="H1056" i="1"/>
  <c r="G1056" i="1"/>
  <c r="D1056" i="1"/>
  <c r="C1056" i="1"/>
  <c r="D1055" i="1"/>
  <c r="H1055" i="1" s="1"/>
  <c r="C1055" i="1"/>
  <c r="H1054" i="1"/>
  <c r="G1054" i="1"/>
  <c r="D1054" i="1"/>
  <c r="C1054" i="1"/>
  <c r="H1053" i="1"/>
  <c r="G1053" i="1"/>
  <c r="D1053" i="1"/>
  <c r="C1053" i="1"/>
  <c r="H1052" i="1"/>
  <c r="D1052" i="1"/>
  <c r="G1052" i="1" s="1"/>
  <c r="C1052" i="1"/>
  <c r="H1051" i="1"/>
  <c r="G1051" i="1"/>
  <c r="D1051" i="1"/>
  <c r="C1051"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C1040" i="1"/>
  <c r="D1039" i="1"/>
  <c r="H1039" i="1" s="1"/>
  <c r="C1039" i="1"/>
  <c r="H1038" i="1"/>
  <c r="G1038" i="1"/>
  <c r="D1038" i="1"/>
  <c r="C1038" i="1"/>
  <c r="H1037" i="1"/>
  <c r="G1037" i="1"/>
  <c r="D1037" i="1"/>
  <c r="C1037" i="1"/>
  <c r="H1036" i="1"/>
  <c r="G1036" i="1"/>
  <c r="D1036" i="1"/>
  <c r="C1036" i="1"/>
  <c r="D1035" i="1"/>
  <c r="G1035" i="1" s="1"/>
  <c r="C1035" i="1"/>
  <c r="C1034" i="1"/>
  <c r="D1033" i="1"/>
  <c r="H1033" i="1" s="1"/>
  <c r="C1033" i="1"/>
  <c r="H1032" i="1"/>
  <c r="G1032" i="1"/>
  <c r="D1032" i="1"/>
  <c r="C1032" i="1"/>
  <c r="D1031" i="1"/>
  <c r="H1031" i="1" s="1"/>
  <c r="C1031" i="1"/>
  <c r="G1030" i="1"/>
  <c r="D1030" i="1"/>
  <c r="H1030" i="1" s="1"/>
  <c r="C1030" i="1"/>
  <c r="D1029" i="1"/>
  <c r="H1029" i="1" s="1"/>
  <c r="C1029" i="1"/>
  <c r="H1028" i="1"/>
  <c r="G1028" i="1"/>
  <c r="D1028" i="1"/>
  <c r="C1028" i="1"/>
  <c r="D1027" i="1"/>
  <c r="H1027" i="1" s="1"/>
  <c r="C1027" i="1"/>
  <c r="D1026" i="1"/>
  <c r="G1026" i="1" s="1"/>
  <c r="C1026" i="1"/>
  <c r="D1025" i="1"/>
  <c r="H1025" i="1" s="1"/>
  <c r="C1025" i="1"/>
  <c r="D1024" i="1"/>
  <c r="H1024" i="1" s="1"/>
  <c r="C1024" i="1"/>
  <c r="D1023" i="1"/>
  <c r="H1023" i="1" s="1"/>
  <c r="C1023" i="1"/>
  <c r="D1022" i="1"/>
  <c r="H1022" i="1" s="1"/>
  <c r="C1022" i="1"/>
  <c r="H1021" i="1"/>
  <c r="G1021" i="1"/>
  <c r="D1021" i="1"/>
  <c r="C1021" i="1"/>
  <c r="D1020" i="1"/>
  <c r="H1020" i="1" s="1"/>
  <c r="C1020" i="1"/>
  <c r="H1019" i="1"/>
  <c r="G1019" i="1"/>
  <c r="D1019" i="1"/>
  <c r="C1019" i="1"/>
  <c r="C1018" i="1"/>
  <c r="H1016" i="1"/>
  <c r="G1016" i="1"/>
  <c r="D1016" i="1"/>
  <c r="C1016" i="1"/>
  <c r="H1015" i="1"/>
  <c r="G1015" i="1"/>
  <c r="D1015" i="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D726" i="1"/>
  <c r="H726" i="1" s="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H649" i="1"/>
  <c r="G649" i="1"/>
  <c r="D649" i="1"/>
  <c r="C649" i="1"/>
  <c r="H648" i="1"/>
  <c r="G648" i="1"/>
  <c r="D648" i="1"/>
  <c r="C648" i="1"/>
  <c r="H647" i="1"/>
  <c r="G647" i="1"/>
  <c r="D647" i="1"/>
  <c r="C647" i="1"/>
  <c r="H646" i="1"/>
  <c r="G646" i="1"/>
  <c r="D646" i="1"/>
  <c r="C646" i="1"/>
  <c r="H645" i="1"/>
  <c r="D645" i="1"/>
  <c r="G645" i="1" s="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D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C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8" i="1"/>
  <c r="G268" i="1"/>
  <c r="D268" i="1"/>
  <c r="C268" i="1"/>
  <c r="H267" i="1"/>
  <c r="D267" i="1"/>
  <c r="G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D194" i="1"/>
  <c r="G194" i="1" s="1"/>
  <c r="C194" i="1"/>
  <c r="H193" i="1"/>
  <c r="G193" i="1"/>
  <c r="D193" i="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H173" i="1"/>
  <c r="G173" i="1"/>
  <c r="D173" i="1"/>
  <c r="C173" i="1"/>
  <c r="H172" i="1"/>
  <c r="G172" i="1"/>
  <c r="D172" i="1"/>
  <c r="C172" i="1"/>
  <c r="D171" i="1"/>
  <c r="H171" i="1" s="1"/>
  <c r="C171" i="1"/>
  <c r="D170" i="1"/>
  <c r="G170" i="1" s="1"/>
  <c r="C170" i="1"/>
  <c r="G169" i="1"/>
  <c r="D169" i="1"/>
  <c r="H169" i="1" s="1"/>
  <c r="C169" i="1"/>
  <c r="D168" i="1"/>
  <c r="H168" i="1" s="1"/>
  <c r="C168" i="1"/>
  <c r="D167" i="1"/>
  <c r="H167" i="1" s="1"/>
  <c r="C167" i="1"/>
  <c r="C166" i="1"/>
  <c r="H165" i="1"/>
  <c r="D165" i="1"/>
  <c r="G165" i="1" s="1"/>
  <c r="C165" i="1"/>
  <c r="D164" i="1"/>
  <c r="G164" i="1" s="1"/>
  <c r="C164" i="1"/>
  <c r="D163" i="1"/>
  <c r="H163" i="1" s="1"/>
  <c r="C163" i="1"/>
  <c r="D162" i="1"/>
  <c r="H162" i="1" s="1"/>
  <c r="C162" i="1"/>
  <c r="C161" i="1"/>
  <c r="H159" i="1"/>
  <c r="G159" i="1"/>
  <c r="D159" i="1"/>
  <c r="C159" i="1"/>
  <c r="D158" i="1"/>
  <c r="G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C131" i="1"/>
  <c r="C130" i="1"/>
  <c r="H129" i="1"/>
  <c r="G129" i="1"/>
  <c r="D129" i="1"/>
  <c r="C129" i="1"/>
  <c r="H128" i="1"/>
  <c r="G128" i="1"/>
  <c r="D128" i="1"/>
  <c r="C128" i="1"/>
  <c r="H127" i="1"/>
  <c r="G127" i="1"/>
  <c r="D127" i="1"/>
  <c r="C127" i="1"/>
  <c r="H126" i="1"/>
  <c r="D126" i="1"/>
  <c r="G126" i="1" s="1"/>
  <c r="C126" i="1"/>
  <c r="D125" i="1"/>
  <c r="D124" i="1"/>
  <c r="H124" i="1" s="1"/>
  <c r="C124" i="1"/>
  <c r="D123" i="1"/>
  <c r="H123" i="1" s="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7" i="9" l="1"/>
  <c r="B327" i="9" s="1"/>
  <c r="E320" i="9"/>
  <c r="B320" i="9" s="1"/>
  <c r="E37" i="9"/>
  <c r="E324" i="9"/>
  <c r="B324" i="9" s="1"/>
  <c r="F236" i="9"/>
  <c r="B236" i="9"/>
  <c r="E311" i="9"/>
  <c r="B311" i="9" s="1"/>
  <c r="E326" i="9"/>
  <c r="B326" i="9" s="1"/>
  <c r="G1683" i="1"/>
  <c r="G1627" i="1"/>
  <c r="H1623" i="1"/>
  <c r="G1623" i="1"/>
  <c r="G1611" i="1"/>
  <c r="G1610" i="1"/>
  <c r="G1607" i="1"/>
  <c r="G1604" i="1"/>
  <c r="H1604" i="1"/>
  <c r="G1603" i="1"/>
  <c r="D6" i="8"/>
  <c r="C1583" i="1" s="1"/>
  <c r="G1583" i="1" s="1"/>
  <c r="G1588" i="1"/>
  <c r="H1585" i="1"/>
  <c r="G1585" i="1"/>
  <c r="H1587" i="1"/>
  <c r="H1583" i="1"/>
  <c r="D1555" i="1"/>
  <c r="G1555" i="1" s="1"/>
  <c r="I34" i="3"/>
  <c r="H1555" i="1"/>
  <c r="D1556" i="1"/>
  <c r="H1556" i="1" s="1"/>
  <c r="D1539" i="1"/>
  <c r="E5" i="7"/>
  <c r="G1540" i="1"/>
  <c r="F114" i="6"/>
  <c r="H1510" i="1"/>
  <c r="H1386" i="1"/>
  <c r="G1385" i="1"/>
  <c r="G1388" i="1"/>
  <c r="G1387" i="1"/>
  <c r="H1385" i="1"/>
  <c r="G1384" i="1"/>
  <c r="G1383" i="1"/>
  <c r="E340" i="9"/>
  <c r="B340" i="9" s="1"/>
  <c r="G1390" i="1"/>
  <c r="E335" i="9"/>
  <c r="B335" i="9" s="1"/>
  <c r="G1267" i="1"/>
  <c r="G1262" i="1"/>
  <c r="G1260" i="1"/>
  <c r="G1261" i="1"/>
  <c r="G1258" i="1"/>
  <c r="H1291" i="1"/>
  <c r="H1390" i="1"/>
  <c r="H1383" i="1"/>
  <c r="G1342" i="1"/>
  <c r="G1340" i="1"/>
  <c r="G1338" i="1"/>
  <c r="H1306" i="1"/>
  <c r="G1300" i="1"/>
  <c r="H1300" i="1"/>
  <c r="D1301" i="1"/>
  <c r="G1292" i="1"/>
  <c r="G1291" i="1"/>
  <c r="H1278" i="1"/>
  <c r="G1278" i="1"/>
  <c r="G1281" i="1"/>
  <c r="G1266" i="1"/>
  <c r="D1264" i="1"/>
  <c r="G1265" i="1"/>
  <c r="H1256" i="1"/>
  <c r="G1256" i="1"/>
  <c r="G1257" i="1"/>
  <c r="H1252" i="1"/>
  <c r="G1252" i="1"/>
  <c r="G1251" i="1"/>
  <c r="G1203" i="1"/>
  <c r="G1184" i="1"/>
  <c r="F178" i="5"/>
  <c r="D1182" i="1"/>
  <c r="G1169" i="1"/>
  <c r="G1166" i="1"/>
  <c r="H1161" i="1"/>
  <c r="H1087" i="1"/>
  <c r="G1087" i="1"/>
  <c r="H1092" i="1"/>
  <c r="G1060" i="1"/>
  <c r="H1057" i="1"/>
  <c r="G1057" i="1"/>
  <c r="G1059" i="1"/>
  <c r="G1055" i="1"/>
  <c r="G1050" i="1"/>
  <c r="G1045" i="1"/>
  <c r="G1040" i="1"/>
  <c r="G1041" i="1"/>
  <c r="G1039" i="1"/>
  <c r="H1034" i="1"/>
  <c r="G1034" i="1"/>
  <c r="H1035" i="1"/>
  <c r="E12" i="5"/>
  <c r="D1017" i="1" s="1"/>
  <c r="G1033" i="1"/>
  <c r="G1031" i="1"/>
  <c r="G1029" i="1"/>
  <c r="G1027" i="1"/>
  <c r="H1026" i="1"/>
  <c r="G1025" i="1"/>
  <c r="G1024" i="1"/>
  <c r="D1018" i="1"/>
  <c r="H1018" i="1" s="1"/>
  <c r="G1023" i="1"/>
  <c r="G1022" i="1"/>
  <c r="G1020" i="1"/>
  <c r="H1013" i="1"/>
  <c r="G1013" i="1"/>
  <c r="G1014" i="1"/>
  <c r="G848" i="1"/>
  <c r="G731" i="1"/>
  <c r="G729" i="1"/>
  <c r="G727" i="1"/>
  <c r="G726" i="1"/>
  <c r="H725" i="1"/>
  <c r="G717" i="1"/>
  <c r="G678" i="1"/>
  <c r="G677" i="1"/>
  <c r="G653" i="1"/>
  <c r="E296" i="9"/>
  <c r="G636" i="1"/>
  <c r="G635" i="1"/>
  <c r="G416" i="1"/>
  <c r="E647" i="4"/>
  <c r="D641" i="1" s="1"/>
  <c r="D421" i="1"/>
  <c r="G421" i="1" s="1"/>
  <c r="E294" i="9"/>
  <c r="B294" i="9" s="1"/>
  <c r="G414" i="1"/>
  <c r="D388" i="1"/>
  <c r="D374" i="1"/>
  <c r="G374" i="1" s="1"/>
  <c r="G381" i="1"/>
  <c r="H374" i="1"/>
  <c r="G375" i="1"/>
  <c r="E373" i="4"/>
  <c r="D368" i="1" s="1"/>
  <c r="G298" i="1"/>
  <c r="G302" i="1"/>
  <c r="G301" i="1"/>
  <c r="H423" i="1"/>
  <c r="G423" i="1"/>
  <c r="F428" i="4"/>
  <c r="G300" i="1"/>
  <c r="H641" i="1"/>
  <c r="G641" i="1"/>
  <c r="H422" i="1"/>
  <c r="G422" i="1"/>
  <c r="H421" i="1"/>
  <c r="G270" i="1"/>
  <c r="G272" i="1"/>
  <c r="F262" i="4"/>
  <c r="E262" i="4"/>
  <c r="D258" i="1" s="1"/>
  <c r="G265" i="1"/>
  <c r="H198" i="1"/>
  <c r="G198" i="1"/>
  <c r="G212" i="1"/>
  <c r="G213" i="1"/>
  <c r="F216" i="4"/>
  <c r="G197" i="1"/>
  <c r="H194" i="1"/>
  <c r="H190" i="1"/>
  <c r="G190" i="1"/>
  <c r="G192" i="1"/>
  <c r="F194" i="4"/>
  <c r="G182" i="1"/>
  <c r="G181" i="1"/>
  <c r="G180" i="1"/>
  <c r="G179" i="1"/>
  <c r="D174" i="1"/>
  <c r="H174" i="1" s="1"/>
  <c r="G178" i="1"/>
  <c r="G177" i="1"/>
  <c r="G176" i="1"/>
  <c r="G174" i="1"/>
  <c r="G175" i="1"/>
  <c r="G171" i="1"/>
  <c r="H170" i="1"/>
  <c r="G168" i="1"/>
  <c r="H166" i="1"/>
  <c r="G167" i="1"/>
  <c r="H164" i="1"/>
  <c r="G163" i="1"/>
  <c r="G161" i="1"/>
  <c r="H161" i="1"/>
  <c r="E164" i="4"/>
  <c r="D160" i="1" s="1"/>
  <c r="G162" i="1"/>
  <c r="G156" i="1"/>
  <c r="H158" i="1"/>
  <c r="G155" i="1"/>
  <c r="G151" i="1"/>
  <c r="G150" i="1"/>
  <c r="G133" i="1"/>
  <c r="H131" i="1"/>
  <c r="G131" i="1"/>
  <c r="G132" i="1"/>
  <c r="G124" i="1"/>
  <c r="G123" i="1"/>
  <c r="F126" i="4"/>
  <c r="D122" i="1"/>
  <c r="G108" i="1"/>
  <c r="H108" i="1"/>
  <c r="G113" i="1"/>
  <c r="E106" i="4"/>
  <c r="D102" i="1" s="1"/>
  <c r="G81" i="1"/>
  <c r="G79" i="1"/>
  <c r="G73" i="1"/>
  <c r="G76" i="1"/>
  <c r="G66" i="1"/>
  <c r="H64" i="1"/>
  <c r="G64" i="1"/>
  <c r="E307" i="9"/>
  <c r="B307" i="9" s="1"/>
  <c r="E329" i="9"/>
  <c r="B329" i="9" s="1"/>
  <c r="E322" i="9"/>
  <c r="B322" i="9" s="1"/>
  <c r="H130" i="1"/>
  <c r="G130" i="1"/>
  <c r="H316" i="1"/>
  <c r="G316" i="1"/>
  <c r="H1513" i="1"/>
  <c r="G1513" i="1"/>
  <c r="G1590" i="1"/>
  <c r="H1590" i="1"/>
  <c r="H1507" i="1"/>
  <c r="G1507" i="1"/>
  <c r="H1523" i="1"/>
  <c r="G1523" i="1"/>
  <c r="G1542" i="1"/>
  <c r="I1542" i="1" s="1"/>
  <c r="C136" i="1"/>
  <c r="C368" i="1"/>
  <c r="G1466" i="1"/>
  <c r="H1469" i="1"/>
  <c r="G1469" i="1"/>
  <c r="H1485" i="1"/>
  <c r="G1485" i="1"/>
  <c r="H1501" i="1"/>
  <c r="G1501" i="1"/>
  <c r="H1517" i="1"/>
  <c r="G1517" i="1"/>
  <c r="H1533" i="1"/>
  <c r="G1533" i="1"/>
  <c r="G1562" i="1"/>
  <c r="I1562" i="1" s="1"/>
  <c r="I1565" i="1"/>
  <c r="J1578" i="1"/>
  <c r="H1578" i="1"/>
  <c r="G1578" i="1"/>
  <c r="I1578" i="1" s="1"/>
  <c r="G1584" i="1"/>
  <c r="H1584" i="1"/>
  <c r="H1596" i="1"/>
  <c r="G1596" i="1"/>
  <c r="H1642" i="1"/>
  <c r="G1642" i="1"/>
  <c r="D82" i="4"/>
  <c r="F83" i="4"/>
  <c r="H1497" i="1"/>
  <c r="G1497" i="1"/>
  <c r="H1475" i="1"/>
  <c r="G1475" i="1"/>
  <c r="H1491" i="1"/>
  <c r="G1491" i="1"/>
  <c r="J1575" i="1"/>
  <c r="H1575" i="1"/>
  <c r="G1575" i="1"/>
  <c r="G1666" i="1"/>
  <c r="F129" i="4"/>
  <c r="D125" i="4"/>
  <c r="D344" i="1"/>
  <c r="D356" i="1"/>
  <c r="H1479" i="1"/>
  <c r="G1479" i="1"/>
  <c r="H1495" i="1"/>
  <c r="G1495" i="1"/>
  <c r="H1511" i="1"/>
  <c r="G1511" i="1"/>
  <c r="H1527" i="1"/>
  <c r="G1527" i="1"/>
  <c r="H1605" i="1"/>
  <c r="G1605" i="1"/>
  <c r="H1481" i="1"/>
  <c r="G1481" i="1"/>
  <c r="H1473" i="1"/>
  <c r="G1473" i="1"/>
  <c r="H1489" i="1"/>
  <c r="G1489" i="1"/>
  <c r="H1505" i="1"/>
  <c r="G1505" i="1"/>
  <c r="H1521" i="1"/>
  <c r="G1521" i="1"/>
  <c r="J1545" i="1"/>
  <c r="H1545" i="1"/>
  <c r="G1545" i="1"/>
  <c r="I1550" i="1"/>
  <c r="J1558" i="1"/>
  <c r="H1558" i="1"/>
  <c r="G1558" i="1"/>
  <c r="G1573" i="1"/>
  <c r="H1614" i="1"/>
  <c r="H1639" i="1"/>
  <c r="G1639" i="1"/>
  <c r="G1654" i="1"/>
  <c r="H1654" i="1"/>
  <c r="H1672" i="1"/>
  <c r="G1684" i="1"/>
  <c r="F248" i="5"/>
  <c r="H1529" i="1"/>
  <c r="G1529" i="1"/>
  <c r="J1549" i="1"/>
  <c r="H1549" i="1"/>
  <c r="G1549" i="1"/>
  <c r="H1467" i="1"/>
  <c r="G1467" i="1"/>
  <c r="H1483" i="1"/>
  <c r="G1483" i="1"/>
  <c r="H1499" i="1"/>
  <c r="G1499" i="1"/>
  <c r="H1515" i="1"/>
  <c r="G1515" i="1"/>
  <c r="H1531" i="1"/>
  <c r="G1531" i="1"/>
  <c r="J1541" i="1"/>
  <c r="H1541" i="1"/>
  <c r="G1541" i="1"/>
  <c r="I1541" i="1" s="1"/>
  <c r="J1553" i="1"/>
  <c r="H1553" i="1"/>
  <c r="G1553" i="1"/>
  <c r="D273" i="4"/>
  <c r="F274" i="4"/>
  <c r="G336" i="9"/>
  <c r="E336" i="9" s="1"/>
  <c r="B336" i="9" s="1"/>
  <c r="C13" i="1"/>
  <c r="C125" i="1"/>
  <c r="C467" i="1"/>
  <c r="H1477" i="1"/>
  <c r="G1477" i="1"/>
  <c r="H1493" i="1"/>
  <c r="G1493" i="1"/>
  <c r="H1509" i="1"/>
  <c r="G1509" i="1"/>
  <c r="H1525" i="1"/>
  <c r="G1525" i="1"/>
  <c r="J1548" i="1"/>
  <c r="H1548" i="1"/>
  <c r="G1548" i="1"/>
  <c r="G1556" i="1"/>
  <c r="J1564" i="1"/>
  <c r="H1564" i="1"/>
  <c r="G1564" i="1"/>
  <c r="I1564" i="1" s="1"/>
  <c r="G1648" i="1"/>
  <c r="H1648" i="1"/>
  <c r="H1660" i="1"/>
  <c r="G1660" i="1"/>
  <c r="D49" i="4"/>
  <c r="H1539" i="1"/>
  <c r="G1539" i="1"/>
  <c r="D361" i="1"/>
  <c r="G1468" i="1"/>
  <c r="H1471" i="1"/>
  <c r="G1471" i="1"/>
  <c r="H1487" i="1"/>
  <c r="G1487" i="1"/>
  <c r="H1503" i="1"/>
  <c r="G1503" i="1"/>
  <c r="H1519" i="1"/>
  <c r="G1519" i="1"/>
  <c r="H1535" i="1"/>
  <c r="G1535" i="1"/>
  <c r="J1542" i="1"/>
  <c r="G1599" i="1"/>
  <c r="G1629" i="1"/>
  <c r="H1669" i="1"/>
  <c r="G1669" i="1"/>
  <c r="E466" i="4"/>
  <c r="G213" i="9"/>
  <c r="E213" i="9" s="1"/>
  <c r="B213" i="9" s="1"/>
  <c r="E308" i="4"/>
  <c r="D361" i="4"/>
  <c r="F362" i="4"/>
  <c r="D7" i="5"/>
  <c r="F8" i="5"/>
  <c r="J1580" i="1"/>
  <c r="H1580" i="1"/>
  <c r="G1615" i="1"/>
  <c r="G1618" i="1"/>
  <c r="H1624" i="1"/>
  <c r="H1630" i="1"/>
  <c r="G1636" i="1"/>
  <c r="G1645" i="1"/>
  <c r="G1679" i="1"/>
  <c r="G1682" i="1"/>
  <c r="D164" i="4"/>
  <c r="F165" i="4"/>
  <c r="G315" i="9"/>
  <c r="G316" i="9"/>
  <c r="D147" i="5"/>
  <c r="F150" i="5"/>
  <c r="G1552" i="1"/>
  <c r="I1552" i="1" s="1"/>
  <c r="J1557" i="1"/>
  <c r="G1561" i="1"/>
  <c r="I1561" i="1" s="1"/>
  <c r="G1567" i="1"/>
  <c r="I1567" i="1" s="1"/>
  <c r="G1570" i="1"/>
  <c r="J1574" i="1"/>
  <c r="G1591" i="1"/>
  <c r="G1594" i="1"/>
  <c r="H1600" i="1"/>
  <c r="H1606" i="1"/>
  <c r="G1612" i="1"/>
  <c r="G1655" i="1"/>
  <c r="G1658" i="1"/>
  <c r="H1664" i="1"/>
  <c r="H1670" i="1"/>
  <c r="G1676" i="1"/>
  <c r="G1685" i="1"/>
  <c r="D230" i="4"/>
  <c r="D309" i="4"/>
  <c r="F310" i="4"/>
  <c r="H1552" i="1"/>
  <c r="H1560" i="1"/>
  <c r="H1561" i="1"/>
  <c r="H1570" i="1"/>
  <c r="H1577" i="1"/>
  <c r="G1580" i="1"/>
  <c r="I1580" i="1" s="1"/>
  <c r="D106" i="4"/>
  <c r="F107" i="4"/>
  <c r="F160" i="4"/>
  <c r="E648" i="4"/>
  <c r="D642" i="1" s="1"/>
  <c r="H642" i="1" s="1"/>
  <c r="D38" i="7"/>
  <c r="H36" i="3"/>
  <c r="J1567" i="1"/>
  <c r="D153" i="4"/>
  <c r="F154" i="4"/>
  <c r="F445" i="4"/>
  <c r="D431" i="4"/>
  <c r="F488" i="4"/>
  <c r="D479" i="4"/>
  <c r="B70" i="9"/>
  <c r="H1557" i="1"/>
  <c r="I1557" i="1" s="1"/>
  <c r="G1560" i="1"/>
  <c r="I1560" i="1" s="1"/>
  <c r="J1568" i="1"/>
  <c r="H1573" i="1"/>
  <c r="H1574" i="1"/>
  <c r="I1574" i="1" s="1"/>
  <c r="G1577" i="1"/>
  <c r="J1581" i="1"/>
  <c r="H1592" i="1"/>
  <c r="H1598" i="1"/>
  <c r="G1613" i="1"/>
  <c r="H1656" i="1"/>
  <c r="H1662" i="1"/>
  <c r="G1677" i="1"/>
  <c r="D7" i="4"/>
  <c r="F8" i="4"/>
  <c r="E49" i="4"/>
  <c r="D45" i="1" s="1"/>
  <c r="F134" i="4"/>
  <c r="E153" i="4"/>
  <c r="F202" i="4"/>
  <c r="E230" i="4"/>
  <c r="D226" i="1" s="1"/>
  <c r="D466" i="4"/>
  <c r="D12" i="5"/>
  <c r="F13" i="5"/>
  <c r="B61" i="9"/>
  <c r="D219" i="5"/>
  <c r="D177" i="5" s="1"/>
  <c r="F220" i="5"/>
  <c r="D255" i="5"/>
  <c r="F256" i="5"/>
  <c r="D5" i="6"/>
  <c r="F6" i="6"/>
  <c r="B26" i="9"/>
  <c r="E32" i="9"/>
  <c r="B32" i="9" s="1"/>
  <c r="E51" i="9"/>
  <c r="B51" i="9" s="1"/>
  <c r="B53" i="9"/>
  <c r="B94" i="9"/>
  <c r="B119" i="9"/>
  <c r="G156" i="9"/>
  <c r="E156" i="9" s="1"/>
  <c r="B156" i="9" s="1"/>
  <c r="F607" i="4"/>
  <c r="D70" i="5"/>
  <c r="F71" i="5"/>
  <c r="E255" i="5"/>
  <c r="D1259" i="1" s="1"/>
  <c r="E5" i="6"/>
  <c r="F427" i="4"/>
  <c r="D491" i="4"/>
  <c r="E584" i="4"/>
  <c r="D578" i="1" s="1"/>
  <c r="D5" i="7"/>
  <c r="B296" i="9"/>
  <c r="B37" i="9"/>
  <c r="B78" i="9"/>
  <c r="E179" i="9"/>
  <c r="B179" i="9" s="1"/>
  <c r="E479" i="4"/>
  <c r="D473" i="1" s="1"/>
  <c r="D522" i="4"/>
  <c r="D536" i="4"/>
  <c r="F585" i="4"/>
  <c r="D251" i="5"/>
  <c r="F252" i="5"/>
  <c r="F297" i="5"/>
  <c r="F115" i="6"/>
  <c r="D51" i="8"/>
  <c r="B50" i="9"/>
  <c r="E56" i="9"/>
  <c r="B56" i="9" s="1"/>
  <c r="E158" i="9"/>
  <c r="B158" i="9" s="1"/>
  <c r="G217" i="9"/>
  <c r="E217" i="9" s="1"/>
  <c r="B217" i="9" s="1"/>
  <c r="E536" i="4"/>
  <c r="D597" i="4"/>
  <c r="E119" i="5"/>
  <c r="D1124" i="1" s="1"/>
  <c r="D25" i="8"/>
  <c r="B42" i="9"/>
  <c r="E48" i="9"/>
  <c r="B48" i="9" s="1"/>
  <c r="B72" i="9"/>
  <c r="E102" i="9"/>
  <c r="B102" i="9" s="1"/>
  <c r="F19" i="5"/>
  <c r="E177" i="5"/>
  <c r="B34" i="9"/>
  <c r="E40" i="9"/>
  <c r="B40" i="9" s="1"/>
  <c r="F276" i="9"/>
  <c r="B111" i="9"/>
  <c r="B150" i="9"/>
  <c r="B167" i="9"/>
  <c r="E314" i="9"/>
  <c r="B314" i="9" s="1"/>
  <c r="H315" i="9"/>
  <c r="H316" i="9"/>
  <c r="B103" i="9"/>
  <c r="B142" i="9"/>
  <c r="B159" i="9"/>
  <c r="G180" i="9"/>
  <c r="G211" i="9"/>
  <c r="E211" i="9" s="1"/>
  <c r="B211" i="9" s="1"/>
  <c r="G227" i="9"/>
  <c r="E227" i="9" s="1"/>
  <c r="B227" i="9" s="1"/>
  <c r="B260" i="9"/>
  <c r="B305" i="9"/>
  <c r="B331" i="9"/>
  <c r="H314"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71" i="9"/>
  <c r="B79" i="9"/>
  <c r="B87" i="9"/>
  <c r="B95" i="9"/>
  <c r="E134" i="9"/>
  <c r="B134" i="9" s="1"/>
  <c r="G177" i="9"/>
  <c r="E177" i="9" s="1"/>
  <c r="B177" i="9" s="1"/>
  <c r="G221" i="9"/>
  <c r="E221" i="9" s="1"/>
  <c r="B221" i="9" s="1"/>
  <c r="B243" i="9"/>
  <c r="F260" i="9"/>
  <c r="B275" i="9"/>
  <c r="B286" i="9"/>
  <c r="F292" i="9"/>
  <c r="B292" i="9" s="1"/>
  <c r="F298" i="9"/>
  <c r="F89" i="5"/>
  <c r="F186" i="5"/>
  <c r="G215" i="9"/>
  <c r="E215" i="9" s="1"/>
  <c r="B215" i="9" s="1"/>
  <c r="M228" i="9"/>
  <c r="B252" i="9"/>
  <c r="B290" i="9"/>
  <c r="B323" i="9"/>
  <c r="E147" i="5"/>
  <c r="D1152" i="1" s="1"/>
  <c r="E118" i="9"/>
  <c r="B118" i="9" s="1"/>
  <c r="B143" i="9"/>
  <c r="G209" i="9"/>
  <c r="E209" i="9" s="1"/>
  <c r="B209" i="9" s="1"/>
  <c r="G225" i="9"/>
  <c r="E225" i="9" s="1"/>
  <c r="B225" i="9" s="1"/>
  <c r="B235" i="9"/>
  <c r="F252" i="9"/>
  <c r="B267" i="9"/>
  <c r="F284" i="9"/>
  <c r="B284" i="9" s="1"/>
  <c r="G309" i="9"/>
  <c r="E309" i="9" s="1"/>
  <c r="B309" i="9" s="1"/>
  <c r="E110" i="9"/>
  <c r="B110" i="9" s="1"/>
  <c r="E166" i="9"/>
  <c r="B166" i="9" s="1"/>
  <c r="G219" i="9"/>
  <c r="E219" i="9" s="1"/>
  <c r="B219" i="9" s="1"/>
  <c r="B244" i="9"/>
  <c r="B250" i="9"/>
  <c r="B276" i="9"/>
  <c r="B282" i="9"/>
  <c r="G300" i="9"/>
  <c r="E300" i="9" s="1"/>
  <c r="B300" i="9" s="1"/>
  <c r="D1538" i="1" l="1"/>
  <c r="I33" i="3"/>
  <c r="H1301" i="1"/>
  <c r="G1301" i="1"/>
  <c r="H1264" i="1"/>
  <c r="G1264" i="1"/>
  <c r="H1182" i="1"/>
  <c r="G1182" i="1"/>
  <c r="E7" i="5"/>
  <c r="G1018" i="1"/>
  <c r="F648" i="4"/>
  <c r="H388" i="1"/>
  <c r="G388" i="1"/>
  <c r="F373" i="4"/>
  <c r="E360" i="4"/>
  <c r="D355" i="1" s="1"/>
  <c r="H258" i="1"/>
  <c r="G258" i="1"/>
  <c r="H122" i="1"/>
  <c r="G122" i="1"/>
  <c r="F177" i="5"/>
  <c r="D176" i="5"/>
  <c r="H24" i="3"/>
  <c r="C1181" i="1"/>
  <c r="G343" i="9"/>
  <c r="E343" i="9" s="1"/>
  <c r="D308" i="4"/>
  <c r="F309" i="4"/>
  <c r="C304" i="1"/>
  <c r="I24" i="3"/>
  <c r="D1181" i="1"/>
  <c r="E535" i="4"/>
  <c r="D530" i="1"/>
  <c r="C1259" i="1"/>
  <c r="F255" i="5"/>
  <c r="I1570" i="1"/>
  <c r="E315" i="9"/>
  <c r="B315" i="9" s="1"/>
  <c r="G125" i="1"/>
  <c r="H125" i="1"/>
  <c r="I1545" i="1"/>
  <c r="H344" i="1"/>
  <c r="G344" i="1"/>
  <c r="F82" i="4"/>
  <c r="C78" i="1"/>
  <c r="H136" i="1"/>
  <c r="G136" i="1"/>
  <c r="E141" i="6"/>
  <c r="I27" i="3"/>
  <c r="D1401" i="1"/>
  <c r="F164" i="4"/>
  <c r="C160" i="1"/>
  <c r="F49" i="4"/>
  <c r="C45" i="1"/>
  <c r="F536" i="4"/>
  <c r="D535" i="4"/>
  <c r="C530" i="1"/>
  <c r="I22" i="3"/>
  <c r="D1012" i="1"/>
  <c r="F230" i="4"/>
  <c r="C226" i="1"/>
  <c r="I1573" i="1"/>
  <c r="F125" i="4"/>
  <c r="C121" i="1"/>
  <c r="H25" i="3"/>
  <c r="C1255" i="1"/>
  <c r="E180" i="9"/>
  <c r="B180" i="9" s="1"/>
  <c r="D44" i="8"/>
  <c r="C1602" i="1"/>
  <c r="F522" i="4"/>
  <c r="C516" i="1"/>
  <c r="G346" i="9"/>
  <c r="E346" i="9" s="1"/>
  <c r="C1538" i="1"/>
  <c r="H33" i="3"/>
  <c r="D69" i="5"/>
  <c r="F70" i="5"/>
  <c r="C1075" i="1"/>
  <c r="E430" i="4"/>
  <c r="D460" i="1"/>
  <c r="I1548" i="1"/>
  <c r="I1558" i="1"/>
  <c r="D360" i="4"/>
  <c r="F361" i="4"/>
  <c r="C356" i="1"/>
  <c r="G13" i="1"/>
  <c r="H13" i="1"/>
  <c r="G339" i="9"/>
  <c r="E339" i="9" s="1"/>
  <c r="B339" i="9" s="1"/>
  <c r="C1223" i="1"/>
  <c r="F219" i="5"/>
  <c r="H24" i="9"/>
  <c r="G24" i="9"/>
  <c r="E24" i="9" s="1"/>
  <c r="D152" i="4"/>
  <c r="F153" i="4"/>
  <c r="C149" i="1"/>
  <c r="F228" i="9"/>
  <c r="E251" i="5"/>
  <c r="D45" i="8"/>
  <c r="C1628" i="1"/>
  <c r="E69" i="5"/>
  <c r="F479" i="4"/>
  <c r="C473" i="1"/>
  <c r="E6" i="4"/>
  <c r="F273" i="4"/>
  <c r="C269" i="1"/>
  <c r="D141" i="6"/>
  <c r="G348" i="9" s="1"/>
  <c r="E348" i="9" s="1"/>
  <c r="H27" i="3"/>
  <c r="F5" i="6"/>
  <c r="C1401" i="1"/>
  <c r="F12" i="5"/>
  <c r="C1017" i="1"/>
  <c r="D6" i="4"/>
  <c r="F7" i="4"/>
  <c r="C3" i="1"/>
  <c r="H35" i="3"/>
  <c r="C1571" i="1"/>
  <c r="F147" i="5"/>
  <c r="C1152" i="1"/>
  <c r="H361" i="1"/>
  <c r="G361" i="1"/>
  <c r="I1553" i="1"/>
  <c r="I1549" i="1"/>
  <c r="I1575" i="1"/>
  <c r="G642" i="1"/>
  <c r="E152" i="4"/>
  <c r="D149" i="1"/>
  <c r="F106" i="4"/>
  <c r="C102" i="1"/>
  <c r="D303" i="1"/>
  <c r="H1124" i="1"/>
  <c r="G1124" i="1"/>
  <c r="H578" i="1"/>
  <c r="G578" i="1"/>
  <c r="H19" i="9"/>
  <c r="E19" i="9" s="1"/>
  <c r="B19" i="9" s="1"/>
  <c r="F597" i="4"/>
  <c r="C591" i="1"/>
  <c r="F491" i="4"/>
  <c r="C485" i="1"/>
  <c r="F466" i="4"/>
  <c r="C460" i="1"/>
  <c r="F431" i="4"/>
  <c r="C425" i="1"/>
  <c r="D430" i="4"/>
  <c r="E316" i="9"/>
  <c r="B316" i="9" s="1"/>
  <c r="F7" i="5"/>
  <c r="H22" i="3"/>
  <c r="C1012" i="1"/>
  <c r="H467" i="1"/>
  <c r="G467" i="1"/>
  <c r="H368" i="1"/>
  <c r="G368" i="1"/>
  <c r="E417" i="4" l="1"/>
  <c r="D412" i="1" s="1"/>
  <c r="E418" i="4"/>
  <c r="D413" i="1" s="1"/>
  <c r="E347" i="9"/>
  <c r="B348" i="9"/>
  <c r="B24" i="9"/>
  <c r="H78" i="1"/>
  <c r="G78" i="1"/>
  <c r="H591" i="1"/>
  <c r="G591" i="1"/>
  <c r="C1622" i="1"/>
  <c r="I40" i="3"/>
  <c r="G1538" i="1"/>
  <c r="H1538" i="1"/>
  <c r="G1259" i="1"/>
  <c r="H1259" i="1"/>
  <c r="F308" i="4"/>
  <c r="D417" i="4"/>
  <c r="C303" i="1"/>
  <c r="I23" i="3"/>
  <c r="D1074" i="1"/>
  <c r="D1255" i="1"/>
  <c r="H1255" i="1" s="1"/>
  <c r="I25" i="3"/>
  <c r="E342" i="9"/>
  <c r="B343" i="9"/>
  <c r="G425" i="1"/>
  <c r="H425" i="1"/>
  <c r="G1017" i="1"/>
  <c r="H1017" i="1"/>
  <c r="B228" i="9"/>
  <c r="H516" i="1"/>
  <c r="G516" i="1"/>
  <c r="G121" i="1"/>
  <c r="H121" i="1"/>
  <c r="H530" i="1"/>
  <c r="G530" i="1"/>
  <c r="E640" i="4"/>
  <c r="D634" i="1" s="1"/>
  <c r="D529" i="1"/>
  <c r="G1181" i="1"/>
  <c r="H1181" i="1"/>
  <c r="G485" i="1"/>
  <c r="H485" i="1"/>
  <c r="F430" i="4"/>
  <c r="D639" i="4"/>
  <c r="C424" i="1"/>
  <c r="F6" i="4"/>
  <c r="H17" i="3"/>
  <c r="D422" i="4"/>
  <c r="C2" i="1"/>
  <c r="G1223" i="1"/>
  <c r="H1223" i="1"/>
  <c r="E6" i="5"/>
  <c r="H1152" i="1"/>
  <c r="G1152" i="1"/>
  <c r="I17" i="3"/>
  <c r="E422" i="4"/>
  <c r="D2" i="1"/>
  <c r="G149" i="1"/>
  <c r="H149" i="1"/>
  <c r="E639" i="4"/>
  <c r="D633" i="1" s="1"/>
  <c r="D424" i="1"/>
  <c r="D640" i="4"/>
  <c r="F535" i="4"/>
  <c r="C529" i="1"/>
  <c r="I31" i="3"/>
  <c r="D1537" i="1"/>
  <c r="H304" i="1"/>
  <c r="G304" i="1"/>
  <c r="F141" i="6"/>
  <c r="H31" i="3"/>
  <c r="C1537" i="1"/>
  <c r="D418" i="4"/>
  <c r="F360" i="4"/>
  <c r="C355" i="1"/>
  <c r="B346" i="9"/>
  <c r="E345" i="9"/>
  <c r="I10" i="3" s="1"/>
  <c r="H1012" i="1"/>
  <c r="G1012" i="1"/>
  <c r="E299" i="4"/>
  <c r="E300" i="4" s="1"/>
  <c r="D296" i="1" s="1"/>
  <c r="I18" i="3"/>
  <c r="D148" i="1"/>
  <c r="H9" i="3"/>
  <c r="G1401" i="1"/>
  <c r="H1401" i="1"/>
  <c r="H473" i="1"/>
  <c r="G473" i="1"/>
  <c r="H1075" i="1"/>
  <c r="G1075" i="1"/>
  <c r="H1602" i="1"/>
  <c r="G1602" i="1"/>
  <c r="C1180" i="1"/>
  <c r="F69" i="5"/>
  <c r="H23" i="3"/>
  <c r="C1074" i="1"/>
  <c r="G3" i="1"/>
  <c r="H3" i="1"/>
  <c r="H1628" i="1"/>
  <c r="G1628" i="1"/>
  <c r="H160" i="1"/>
  <c r="G160" i="1"/>
  <c r="H102" i="1"/>
  <c r="G102" i="1"/>
  <c r="G269" i="1"/>
  <c r="H269" i="1"/>
  <c r="F251" i="5"/>
  <c r="H460" i="1"/>
  <c r="G460" i="1"/>
  <c r="D6" i="5"/>
  <c r="H1571" i="1"/>
  <c r="G1571" i="1"/>
  <c r="D299" i="4"/>
  <c r="D300" i="4" s="1"/>
  <c r="F152" i="4"/>
  <c r="H18" i="3"/>
  <c r="C148" i="1"/>
  <c r="H356" i="1"/>
  <c r="G356" i="1"/>
  <c r="K1481" i="9"/>
  <c r="G344" i="9"/>
  <c r="E344" i="9" s="1"/>
  <c r="B344" i="9" s="1"/>
  <c r="I39" i="3"/>
  <c r="C1621" i="1"/>
  <c r="H226" i="1"/>
  <c r="G226" i="1"/>
  <c r="H45" i="1"/>
  <c r="G45" i="1"/>
  <c r="E176" i="5"/>
  <c r="D1180" i="1" s="1"/>
  <c r="G1255" i="1" l="1"/>
  <c r="F176" i="5"/>
  <c r="F300" i="4"/>
  <c r="C296" i="1"/>
  <c r="G306" i="9"/>
  <c r="E306" i="9" s="1"/>
  <c r="B306" i="9" s="1"/>
  <c r="G299" i="9"/>
  <c r="F6" i="5"/>
  <c r="C1011" i="1"/>
  <c r="F418" i="4"/>
  <c r="C413" i="1"/>
  <c r="H529" i="1"/>
  <c r="G529" i="1"/>
  <c r="H2" i="1"/>
  <c r="G2" i="1"/>
  <c r="E423" i="4"/>
  <c r="E301" i="4"/>
  <c r="D297" i="1" s="1"/>
  <c r="D295" i="1"/>
  <c r="H1537" i="1"/>
  <c r="G1537" i="1"/>
  <c r="E643" i="4"/>
  <c r="D417" i="1"/>
  <c r="G303" i="1"/>
  <c r="H303" i="1"/>
  <c r="G1622" i="1"/>
  <c r="H1622" i="1"/>
  <c r="H148" i="1"/>
  <c r="G148" i="1"/>
  <c r="F640" i="4"/>
  <c r="C634" i="1"/>
  <c r="F422" i="4"/>
  <c r="D643" i="4"/>
  <c r="C417" i="1"/>
  <c r="F417" i="4"/>
  <c r="C412" i="1"/>
  <c r="F299" i="4"/>
  <c r="D423" i="4"/>
  <c r="D301" i="4"/>
  <c r="C295" i="1"/>
  <c r="H299" i="9"/>
  <c r="D1011" i="1"/>
  <c r="H1180" i="1"/>
  <c r="G1180" i="1"/>
  <c r="H1621" i="1"/>
  <c r="G1621" i="1"/>
  <c r="K3" i="9"/>
  <c r="I9" i="3"/>
  <c r="H424" i="1"/>
  <c r="G424" i="1"/>
  <c r="H11" i="3"/>
  <c r="G355" i="1"/>
  <c r="H355" i="1"/>
  <c r="F639" i="4"/>
  <c r="C633" i="1"/>
  <c r="H1074" i="1"/>
  <c r="G1074" i="1"/>
  <c r="H295" i="1" l="1"/>
  <c r="G295" i="1"/>
  <c r="F301" i="4"/>
  <c r="C297" i="1"/>
  <c r="H20" i="9"/>
  <c r="E644" i="4"/>
  <c r="E645" i="4" s="1"/>
  <c r="E425" i="4"/>
  <c r="D420" i="1" s="1"/>
  <c r="D418" i="1"/>
  <c r="D644" i="4"/>
  <c r="D645" i="4" s="1"/>
  <c r="D425" i="4"/>
  <c r="F423" i="4"/>
  <c r="G20" i="9"/>
  <c r="E20" i="9" s="1"/>
  <c r="B20" i="9" s="1"/>
  <c r="C418" i="1"/>
  <c r="H634" i="1"/>
  <c r="G634" i="1"/>
  <c r="H412" i="1"/>
  <c r="G412" i="1"/>
  <c r="H417" i="1"/>
  <c r="G417" i="1"/>
  <c r="H413" i="1"/>
  <c r="G413" i="1"/>
  <c r="H633" i="1"/>
  <c r="G633" i="1"/>
  <c r="F643" i="4"/>
  <c r="C637" i="1"/>
  <c r="G1011" i="1"/>
  <c r="H8" i="3"/>
  <c r="H1011" i="1"/>
  <c r="E424" i="4"/>
  <c r="D419" i="1" s="1"/>
  <c r="E299" i="9"/>
  <c r="N3" i="9"/>
  <c r="I11" i="3"/>
  <c r="D637" i="1"/>
  <c r="H296" i="1"/>
  <c r="G296" i="1"/>
  <c r="D424" i="4"/>
  <c r="F645" i="4" l="1"/>
  <c r="C639" i="1"/>
  <c r="E646" i="4"/>
  <c r="E649" i="4" s="1"/>
  <c r="D638" i="1"/>
  <c r="H418" i="1"/>
  <c r="G418" i="1"/>
  <c r="M3" i="9"/>
  <c r="G297" i="1"/>
  <c r="H297" i="1"/>
  <c r="F424" i="4"/>
  <c r="C419" i="1"/>
  <c r="B299" i="9"/>
  <c r="D639" i="1"/>
  <c r="G637" i="1"/>
  <c r="H637" i="1"/>
  <c r="F425" i="4"/>
  <c r="C420" i="1"/>
  <c r="F644" i="4"/>
  <c r="D646" i="4"/>
  <c r="C638" i="1"/>
  <c r="D650" i="4" l="1"/>
  <c r="F646" i="4"/>
  <c r="C640" i="1"/>
  <c r="H334" i="9"/>
  <c r="G334" i="9"/>
  <c r="H420" i="1"/>
  <c r="G420" i="1"/>
  <c r="H419" i="1"/>
  <c r="G419" i="1"/>
  <c r="E650" i="4"/>
  <c r="D640" i="1"/>
  <c r="D649" i="4"/>
  <c r="H639" i="1"/>
  <c r="G639" i="1"/>
  <c r="H638" i="1"/>
  <c r="G638" i="1"/>
  <c r="I19" i="3"/>
  <c r="D643" i="1"/>
  <c r="E334" i="9" l="1"/>
  <c r="B334" i="9" s="1"/>
  <c r="F649" i="4"/>
  <c r="H19" i="3"/>
  <c r="C643" i="1"/>
  <c r="G297" i="9"/>
  <c r="E297" i="9" s="1"/>
  <c r="B297" i="9" s="1"/>
  <c r="H640" i="1"/>
  <c r="G640" i="1"/>
  <c r="I20" i="3"/>
  <c r="D644" i="1"/>
  <c r="H7" i="3" s="1"/>
  <c r="F650" i="4"/>
  <c r="H20" i="3"/>
  <c r="C644" i="1"/>
  <c r="E298" i="9" l="1"/>
  <c r="I8" i="3" s="1"/>
  <c r="J3" i="9"/>
  <c r="H644" i="1"/>
  <c r="G644" i="1"/>
  <c r="H643" i="1"/>
  <c r="G643" i="1"/>
  <c r="G295" i="9" l="1"/>
  <c r="L293" i="9"/>
  <c r="F293" i="9" s="1"/>
  <c r="H295" i="9"/>
  <c r="H18" i="9"/>
  <c r="H22" i="9"/>
  <c r="G18" i="9"/>
  <c r="M15" i="9"/>
  <c r="I12" i="9"/>
  <c r="K10" i="9"/>
  <c r="J7" i="9"/>
  <c r="K5" i="9"/>
  <c r="J5" i="9"/>
  <c r="M16" i="9"/>
  <c r="J10" i="9"/>
  <c r="L16" i="9"/>
  <c r="G22" i="9"/>
  <c r="E22" i="9" s="1"/>
  <c r="B22" i="9" s="1"/>
  <c r="L15" i="9"/>
  <c r="H15" i="9"/>
  <c r="K8" i="9"/>
  <c r="I7" i="9"/>
  <c r="K13" i="9"/>
  <c r="J13" i="9"/>
  <c r="K9" i="9"/>
  <c r="H16" i="9"/>
  <c r="I11" i="9"/>
  <c r="H21" i="9"/>
  <c r="J11" i="9"/>
  <c r="K11" i="9"/>
  <c r="J17" i="9"/>
  <c r="H17" i="9"/>
  <c r="I5" i="9"/>
  <c r="K12" i="9"/>
  <c r="I9" i="9"/>
  <c r="G17" i="9"/>
  <c r="I6" i="9"/>
  <c r="K6" i="9"/>
  <c r="J9" i="9"/>
  <c r="I8" i="9"/>
  <c r="J8" i="9"/>
  <c r="G16" i="9"/>
  <c r="I13" i="9"/>
  <c r="J12" i="9"/>
  <c r="J6" i="9"/>
  <c r="I17" i="9"/>
  <c r="G15" i="9"/>
  <c r="G21" i="9"/>
  <c r="K7" i="9"/>
  <c r="E10" i="9" l="1"/>
  <c r="B10" i="9" s="1"/>
  <c r="E18" i="9"/>
  <c r="B18" i="9" s="1"/>
  <c r="F16" i="9"/>
  <c r="E12" i="9"/>
  <c r="B12" i="9" s="1"/>
  <c r="E21" i="9"/>
  <c r="B21" i="9" s="1"/>
  <c r="E15" i="9"/>
  <c r="E16" i="9"/>
  <c r="E5" i="9"/>
  <c r="B5" i="9" s="1"/>
  <c r="E8" i="9"/>
  <c r="B8" i="9" s="1"/>
  <c r="E7" i="9"/>
  <c r="B7" i="9" s="1"/>
  <c r="E6" i="9"/>
  <c r="B6" i="9" s="1"/>
  <c r="E17" i="9"/>
  <c r="B17" i="9" s="1"/>
  <c r="B293" i="9"/>
  <c r="F23" i="9"/>
  <c r="E13" i="9"/>
  <c r="B13" i="9" s="1"/>
  <c r="E9" i="9"/>
  <c r="B9" i="9" s="1"/>
  <c r="E11" i="9"/>
  <c r="B11" i="9" s="1"/>
  <c r="F15" i="9"/>
  <c r="E295" i="9"/>
  <c r="F14" i="9" l="1"/>
  <c r="F3" i="9" s="1"/>
  <c r="B16" i="9"/>
  <c r="B295" i="9"/>
  <c r="E23" i="9"/>
  <c r="I7" i="3" s="1"/>
  <c r="E4" i="9"/>
  <c r="E14" i="9"/>
  <c r="I13" i="3" s="1"/>
  <c r="B15" i="9"/>
  <c r="E3" i="9" l="1"/>
</calcChain>
</file>

<file path=xl/sharedStrings.xml><?xml version="1.0" encoding="utf-8"?>
<sst xmlns="http://schemas.openxmlformats.org/spreadsheetml/2006/main" count="4733" uniqueCount="3656">
  <si>
    <t>Obveznik:</t>
  </si>
  <si>
    <t>8615 - O.Š. GRIGOR VITEZ, SVETI IVAN ŽABNO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</si>
  <si>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</si>
  <si>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</si>
  <si>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</si>
  <si>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</si>
  <si>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</si>
  <si>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</si>
  <si>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</si>
  <si>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</si>
  <si>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</si>
  <si>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</si>
  <si>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</si>
  <si>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</si>
  <si>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</si>
  <si>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</si>
  <si>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</si>
  <si>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</si>
  <si>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</si>
  <si>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</si>
  <si>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</si>
  <si>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</si>
  <si>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</si>
  <si>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</si>
  <si>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</si>
  <si>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</si>
  <si>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</si>
  <si>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</si>
  <si>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</si>
  <si>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</si>
  <si>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</si>
  <si>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</si>
  <si>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</si>
  <si>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</si>
  <si>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</si>
  <si>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</si>
  <si>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</si>
  <si>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</si>
  <si>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</si>
  <si>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</si>
  <si>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</si>
  <si>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</si>
  <si>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</si>
  <si>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</si>
  <si>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</si>
  <si>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</si>
  <si>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</si>
  <si>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</si>
  <si>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</si>
  <si>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</si>
  <si>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</si>
  <si>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</si>
  <si>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</si>
  <si>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</si>
  <si>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</si>
  <si>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</si>
  <si>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</si>
  <si>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</si>
  <si>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</si>
  <si>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</si>
  <si>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</si>
  <si>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</si>
  <si>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</si>
  <si>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</si>
  <si>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</si>
  <si>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</si>
  <si>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</si>
  <si>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</si>
  <si>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</si>
  <si>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</si>
  <si>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</si>
  <si>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</si>
  <si>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</si>
  <si>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</si>
  <si>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</si>
  <si>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</si>
  <si>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</si>
  <si>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</si>
  <si>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</si>
  <si>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</si>
  <si>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</si>
  <si>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</si>
  <si>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</si>
  <si>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</si>
  <si>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</si>
  <si>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</si>
  <si>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</si>
  <si>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</si>
  <si>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</si>
  <si>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</si>
  <si>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</si>
  <si>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</si>
  <si>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</si>
  <si>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</si>
  <si>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</si>
  <si>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</si>
  <si>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</si>
  <si>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</si>
  <si>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</si>
  <si>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</si>
  <si>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</si>
  <si>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</si>
  <si>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</si>
  <si>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</si>
  <si>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</si>
  <si>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</si>
  <si>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</si>
  <si>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</si>
  <si>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</si>
  <si>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</si>
  <si>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</si>
  <si>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</si>
  <si>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</si>
  <si>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</si>
  <si>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</si>
  <si>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</si>
  <si>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</si>
  <si>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</si>
  <si>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</si>
  <si>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</si>
  <si>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</si>
  <si>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</si>
  <si>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</si>
  <si>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</si>
  <si>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</si>
  <si>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</si>
  <si>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</si>
  <si>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</si>
  <si>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</si>
  <si>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</si>
  <si>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</si>
  <si>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</si>
  <si>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</si>
  <si>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</si>
  <si>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</si>
  <si>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</si>
  <si>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</si>
  <si>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</si>
  <si>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</si>
  <si>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</si>
  <si>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</si>
  <si>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</si>
  <si>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</si>
  <si>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</si>
  <si>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</si>
  <si>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</si>
  <si>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</si>
  <si>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</si>
  <si>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</si>
  <si>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</si>
  <si>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</si>
  <si>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</si>
  <si>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</si>
  <si>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</si>
  <si>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</si>
  <si>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</si>
  <si>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</si>
  <si>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</si>
  <si>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</si>
  <si>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</si>
  <si>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</si>
  <si>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</si>
  <si>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</si>
  <si>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</si>
  <si>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</si>
  <si>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</si>
  <si>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</si>
  <si>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</si>
  <si>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</si>
  <si>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</si>
  <si>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</si>
  <si>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</si>
  <si>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</si>
  <si>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</si>
  <si>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</si>
  <si>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</si>
  <si>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</si>
  <si>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</si>
  <si>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</si>
  <si>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</si>
  <si>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</si>
  <si>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</si>
  <si>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</si>
  <si>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</si>
  <si>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</si>
  <si>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</si>
  <si>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</si>
  <si>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</si>
  <si>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</si>
  <si>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</si>
  <si>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</si>
  <si>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</si>
  <si>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</si>
  <si>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</si>
  <si>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</si>
  <si>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</si>
  <si>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</si>
  <si>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</si>
  <si>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</si>
  <si>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</si>
  <si>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</si>
  <si>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</si>
  <si>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</si>
  <si>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</si>
  <si>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</si>
  <si>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</si>
  <si>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</si>
  <si>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</si>
  <si>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</si>
  <si>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</si>
  <si>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</si>
  <si>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</si>
  <si>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</si>
  <si>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</si>
  <si>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</si>
  <si>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</si>
  <si>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</si>
  <si>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</si>
  <si>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</si>
  <si>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</si>
  <si>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</si>
  <si>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</si>
  <si>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</si>
  <si>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</si>
  <si>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</si>
  <si>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</si>
  <si>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</si>
  <si>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</si>
  <si>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</si>
  <si>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</si>
  <si>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</si>
  <si>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</si>
  <si>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</si>
  <si>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</si>
  <si>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</si>
  <si>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</si>
  <si>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</si>
  <si>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</si>
  <si>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</si>
  <si>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</si>
  <si>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</si>
  <si>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</si>
  <si>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</si>
  <si>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</si>
  <si>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</si>
  <si>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</si>
  <si>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</si>
  <si>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</si>
  <si>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</si>
  <si>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</si>
  <si>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</si>
  <si>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</si>
  <si>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</si>
  <si>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</si>
  <si>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</si>
  <si>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</si>
  <si>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</si>
  <si>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</si>
  <si>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</si>
  <si>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</si>
  <si>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</si>
  <si>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</si>
  <si>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</si>
  <si>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</si>
  <si>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</si>
  <si>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</si>
  <si>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</si>
  <si>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</si>
  <si>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</si>
  <si>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</si>
  <si>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</si>
  <si>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</si>
  <si>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</si>
  <si>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</si>
  <si>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</si>
  <si>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</si>
  <si>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</si>
  <si>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</si>
  <si>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</si>
  <si>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</si>
  <si>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</si>
  <si>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</si>
  <si>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</si>
  <si>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</si>
  <si>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</si>
  <si>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</si>
  <si>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</si>
  <si>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</si>
  <si>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</si>
  <si>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</si>
  <si>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</si>
  <si>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</si>
  <si>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</si>
  <si>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</si>
  <si>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</si>
  <si>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</si>
  <si>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</si>
  <si>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</si>
  <si>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</si>
  <si>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</si>
  <si>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</si>
  <si>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</si>
  <si>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</si>
  <si>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</si>
  <si>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</si>
  <si>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</si>
  <si>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</si>
  <si>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</si>
  <si>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</si>
  <si>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</si>
  <si>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</si>
  <si>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</si>
  <si>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</si>
  <si>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</si>
  <si>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</si>
  <si>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</si>
  <si>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</si>
  <si>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</si>
  <si>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</si>
  <si>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</si>
  <si>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</si>
  <si>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</si>
  <si>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</si>
  <si>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</si>
  <si>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</si>
  <si>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</si>
  <si>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</si>
  <si>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</si>
  <si>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</si>
  <si>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</si>
  <si>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</si>
  <si>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</si>
  <si>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</si>
  <si>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</si>
  <si>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</si>
  <si>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</si>
  <si>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</si>
  <si>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</si>
  <si>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</si>
  <si>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</si>
  <si>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</si>
  <si>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</si>
  <si>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</si>
  <si>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</si>
  <si>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</si>
  <si>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</si>
  <si>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</si>
  <si>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</si>
  <si>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</si>
  <si>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</si>
  <si>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</si>
  <si>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</si>
  <si>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</si>
  <si>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</si>
  <si>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</si>
  <si>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</si>
  <si>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</si>
  <si>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</si>
  <si>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</si>
  <si>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</si>
  <si>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</si>
  <si>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</si>
  <si>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</si>
  <si>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</si>
  <si>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</si>
  <si>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</si>
  <si>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</si>
  <si>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</si>
  <si>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</si>
  <si>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</si>
  <si>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</si>
  <si>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</si>
  <si>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</si>
  <si>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</si>
  <si>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</si>
  <si>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</si>
  <si>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</si>
  <si>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</si>
  <si>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</si>
  <si>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</si>
  <si>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</si>
  <si>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</si>
  <si>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</si>
  <si>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</si>
  <si>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</si>
  <si>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</si>
  <si>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</si>
  <si>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</si>
  <si>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</si>
  <si>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</si>
  <si>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</si>
  <si>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</si>
  <si>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</si>
  <si>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</si>
  <si>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</si>
  <si>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</si>
  <si>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</si>
  <si>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</si>
  <si>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</si>
  <si>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</si>
  <si>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</si>
  <si>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</si>
  <si>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</si>
  <si>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</si>
  <si>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</si>
  <si>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</si>
  <si>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</si>
  <si>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</si>
  <si>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</si>
  <si>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</si>
  <si>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</si>
  <si>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</si>
  <si>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</si>
  <si>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</si>
  <si>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</si>
  <si>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</si>
  <si>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</si>
  <si>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</si>
  <si>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</si>
  <si>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</si>
  <si>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</si>
  <si>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</si>
  <si>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</si>
  <si>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</si>
  <si>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</si>
  <si>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</si>
  <si>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</si>
  <si>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</si>
  <si>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</si>
  <si>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</si>
  <si>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</si>
  <si>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</si>
  <si>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</si>
  <si>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</si>
  <si>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</si>
  <si>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</si>
  <si>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</si>
  <si>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</si>
  <si>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</si>
  <si>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</si>
  <si>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</si>
  <si>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</si>
  <si>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</si>
  <si>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</si>
  <si>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</si>
  <si>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</si>
  <si>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</si>
  <si>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</si>
  <si>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</si>
  <si>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</si>
  <si>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</si>
  <si>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</si>
  <si>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</si>
  <si>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</si>
  <si>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</si>
  <si>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</si>
  <si>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</si>
  <si>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</si>
  <si>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</si>
  <si>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</si>
  <si>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</si>
  <si>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</si>
  <si>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</si>
  <si>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</si>
  <si>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</si>
  <si>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</si>
  <si>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</si>
  <si>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</si>
  <si>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</si>
  <si>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</si>
  <si>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</si>
  <si>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</si>
  <si>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</si>
  <si>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</si>
  <si>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</si>
  <si>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</si>
  <si>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</si>
  <si>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</si>
  <si>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</si>
  <si>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</si>
  <si>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</si>
  <si>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</si>
  <si>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</si>
  <si>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</si>
  <si>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</si>
  <si>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</si>
  <si>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</si>
  <si>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</si>
  <si>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</si>
  <si>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</si>
  <si>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</si>
  <si>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</si>
  <si>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</si>
  <si>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</si>
  <si>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</si>
  <si>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</si>
  <si>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</si>
  <si>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</si>
  <si>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</si>
  <si>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</si>
  <si>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</si>
  <si>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</si>
  <si>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</si>
  <si>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</si>
  <si>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</si>
  <si>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</si>
  <si>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</si>
  <si>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</si>
  <si>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</si>
  <si>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</si>
  <si>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</si>
  <si>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</si>
  <si>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</si>
  <si>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</si>
  <si>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</si>
  <si>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</si>
  <si>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</si>
  <si>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</si>
  <si>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</si>
  <si>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</si>
  <si>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</si>
  <si>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</si>
  <si>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</si>
  <si>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</si>
  <si>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</si>
  <si>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</si>
  <si>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</si>
  <si>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</si>
  <si>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</si>
  <si>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</si>
  <si>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</si>
  <si>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</si>
  <si>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</si>
  <si>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</si>
  <si>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</si>
  <si>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</si>
  <si>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</si>
  <si>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</si>
  <si>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</si>
  <si>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</si>
  <si>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</si>
  <si>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</si>
  <si>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</si>
  <si>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</si>
  <si>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</si>
  <si>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</si>
  <si>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</si>
  <si>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</si>
  <si>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</si>
  <si>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</si>
  <si>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</si>
  <si>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</si>
  <si>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</si>
  <si>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</si>
  <si>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</si>
  <si>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</si>
  <si>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</si>
  <si>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</si>
  <si>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</si>
  <si>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</si>
  <si>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</si>
  <si>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</si>
  <si>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</si>
  <si>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</si>
  <si>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</si>
  <si>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</si>
  <si>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</si>
  <si>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</si>
  <si>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</si>
  <si>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</si>
  <si>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</si>
  <si>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</si>
  <si>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</si>
  <si>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</si>
  <si>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</si>
  <si>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</si>
  <si>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</si>
  <si>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</si>
  <si>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</si>
  <si>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</si>
  <si>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</si>
  <si>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</si>
  <si>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</si>
  <si>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</si>
  <si>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</si>
  <si>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</si>
  <si>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</si>
  <si>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</si>
  <si>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</si>
  <si>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</si>
  <si>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</si>
  <si>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</si>
  <si>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</si>
  <si>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</si>
  <si>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</si>
  <si>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</si>
  <si>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</si>
  <si>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</si>
  <si>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</si>
  <si>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</si>
  <si>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</si>
  <si>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</si>
  <si>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</si>
  <si>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</si>
  <si>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</si>
  <si>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</si>
  <si>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</si>
  <si>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</si>
  <si>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</si>
  <si>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</si>
  <si>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</si>
  <si>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</si>
  <si>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</si>
  <si>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</si>
  <si>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</si>
  <si>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</si>
  <si>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</si>
  <si>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</si>
  <si>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</si>
  <si>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</si>
  <si>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</si>
  <si>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</si>
  <si>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</si>
  <si>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</si>
  <si>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</si>
  <si>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</si>
  <si>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</si>
  <si>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</si>
  <si>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</si>
  <si>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</si>
  <si>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</si>
  <si>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</si>
  <si>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</si>
  <si>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</si>
  <si>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</si>
  <si>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</si>
  <si>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</si>
  <si>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</si>
  <si>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</si>
  <si>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</si>
  <si>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</si>
  <si>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</si>
  <si>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</si>
  <si>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</si>
  <si>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</si>
  <si>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</si>
  <si>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</si>
  <si>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</si>
  <si>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</si>
  <si>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</si>
  <si>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</si>
  <si>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</si>
  <si>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</si>
  <si>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</si>
  <si>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</si>
  <si>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</si>
  <si>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</si>
  <si>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</si>
  <si>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</si>
  <si>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</si>
  <si>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</si>
  <si>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</si>
  <si>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</si>
  <si>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</si>
  <si>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</si>
  <si>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</si>
  <si>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</si>
  <si>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</si>
  <si>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</si>
  <si>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</si>
  <si>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</si>
  <si>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</si>
  <si>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</si>
  <si>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</si>
  <si>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</si>
  <si>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</si>
  <si>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</si>
  <si>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</si>
  <si>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</si>
  <si>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</si>
  <si>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</si>
  <si>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</si>
  <si>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</si>
  <si>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</si>
  <si>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</si>
  <si>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</si>
  <si>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</si>
  <si>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</si>
  <si>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</si>
  <si>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</si>
  <si>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</si>
  <si>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</si>
  <si>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</si>
  <si>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</si>
  <si>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</si>
  <si>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</si>
  <si>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</si>
  <si>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</si>
  <si>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</si>
  <si>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</si>
  <si>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</si>
  <si>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</si>
  <si>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</si>
  <si>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</si>
  <si>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</si>
  <si>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</si>
  <si>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</si>
  <si>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</si>
  <si>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</si>
  <si>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</si>
  <si>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</si>
  <si>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</si>
  <si>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</si>
  <si>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</si>
  <si>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</si>
  <si>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</si>
  <si>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</si>
  <si>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</si>
  <si>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</si>
  <si>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</si>
  <si>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</si>
  <si>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</si>
  <si>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</si>
  <si>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</si>
  <si>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</si>
  <si>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</si>
  <si>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</si>
  <si>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</si>
  <si>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</si>
  <si>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</si>
  <si>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</si>
  <si>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</si>
  <si>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</si>
  <si>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</si>
  <si>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</si>
  <si>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</si>
  <si>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</si>
  <si>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</si>
  <si>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</si>
  <si>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</si>
  <si>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</si>
  <si>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</si>
  <si>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</si>
  <si>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</si>
  <si>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</si>
  <si>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</si>
  <si>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</si>
  <si>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</si>
  <si>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</si>
  <si>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</si>
  <si>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</si>
  <si>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</si>
  <si>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</si>
  <si>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</si>
  <si>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</si>
  <si>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</si>
  <si>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</si>
  <si>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</si>
  <si>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</si>
  <si>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</si>
  <si>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</si>
  <si>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</si>
  <si>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</si>
  <si>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</si>
  <si>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</si>
  <si>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</si>
  <si>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</si>
  <si>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</si>
  <si>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</si>
  <si>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</si>
  <si>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</si>
  <si>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</si>
  <si>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</si>
  <si>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</si>
  <si>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</si>
  <si>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</si>
  <si>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</si>
  <si>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</si>
  <si>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</si>
  <si>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</si>
  <si>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</si>
  <si>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</si>
  <si>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</si>
  <si>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</si>
  <si>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</si>
  <si>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</si>
  <si>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</si>
  <si>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</si>
  <si>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</si>
  <si>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</si>
  <si>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</si>
  <si>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</si>
  <si>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</si>
  <si>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</si>
  <si>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</si>
  <si>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</si>
  <si>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</si>
  <si>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</si>
  <si>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</si>
  <si>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</si>
  <si>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</si>
  <si>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</si>
  <si>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</si>
  <si>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</si>
  <si>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</si>
  <si>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</si>
  <si>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</si>
  <si>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</si>
  <si>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</si>
  <si>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</si>
  <si>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</si>
  <si>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</si>
  <si>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</si>
  <si>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</si>
  <si>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</si>
  <si>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</si>
  <si>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</si>
  <si>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</si>
  <si>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</si>
  <si>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</si>
  <si>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</si>
  <si>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</si>
  <si>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</si>
  <si>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</si>
  <si>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</si>
  <si>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</si>
  <si>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</si>
  <si>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</si>
  <si>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</si>
  <si>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</si>
  <si>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</si>
  <si>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</si>
  <si>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</si>
  <si>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</si>
  <si>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</si>
  <si>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</si>
  <si>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</si>
  <si>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</si>
  <si>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</si>
  <si>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</si>
  <si>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</si>
  <si>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</si>
  <si>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</si>
  <si>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</si>
  <si>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</si>
  <si>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</si>
  <si>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</si>
  <si>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</si>
  <si>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</si>
  <si>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</si>
  <si>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</si>
  <si>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</si>
  <si>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</si>
  <si>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</si>
  <si>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</si>
  <si>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</si>
  <si>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</si>
  <si>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</si>
  <si>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</si>
  <si>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</si>
  <si>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</si>
  <si>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</si>
  <si>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</si>
  <si>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</si>
  <si>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</si>
  <si>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</si>
  <si>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</si>
  <si>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</si>
  <si>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</si>
  <si>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</si>
  <si>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</si>
  <si>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</si>
  <si>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</si>
  <si>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</si>
  <si>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</si>
  <si>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</si>
  <si>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</si>
  <si>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</si>
  <si>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</si>
  <si>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</si>
  <si>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</si>
  <si>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</si>
  <si>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</si>
  <si>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</si>
  <si>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</si>
  <si>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</si>
  <si>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</si>
  <si>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</si>
  <si>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</si>
  <si>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</si>
  <si>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</si>
  <si>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</si>
  <si>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</si>
  <si>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</si>
  <si>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</si>
  <si>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</si>
  <si>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</si>
  <si>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</si>
  <si>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</si>
  <si>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</si>
  <si>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</si>
  <si>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</si>
  <si>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</si>
  <si>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</si>
  <si>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</si>
  <si>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</si>
  <si>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</si>
  <si>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</si>
  <si>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</si>
  <si>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</si>
  <si>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</si>
  <si>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</si>
  <si>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</si>
  <si>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</si>
  <si>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</si>
  <si>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</si>
  <si>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</si>
  <si>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</si>
  <si>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</si>
  <si>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</si>
  <si>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</si>
  <si>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</si>
  <si>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</si>
  <si>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</si>
  <si>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</si>
  <si>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</si>
  <si>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</si>
  <si>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</si>
  <si>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</si>
  <si>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</si>
  <si>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</si>
  <si>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</si>
  <si>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</si>
  <si>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</si>
  <si>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</si>
  <si>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</si>
  <si>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</si>
  <si>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</si>
  <si>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</si>
  <si>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</si>
  <si>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</si>
  <si>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</si>
  <si>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</si>
  <si>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</si>
  <si>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</si>
  <si>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</si>
  <si>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</si>
  <si>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</si>
  <si>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</si>
  <si>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</si>
  <si>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</si>
  <si>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</si>
  <si>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</si>
  <si>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</si>
  <si>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</si>
  <si>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</si>
  <si>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</si>
  <si>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</si>
  <si>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</si>
  <si>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</si>
  <si>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</si>
  <si>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</si>
  <si>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</si>
  <si>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</si>
  <si>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</si>
  <si>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</si>
  <si>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</si>
  <si>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</si>
  <si>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</si>
  <si>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</si>
  <si>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</si>
  <si>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</si>
  <si>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</si>
  <si>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</si>
  <si>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</si>
  <si>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</si>
  <si>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</si>
  <si>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</si>
  <si>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</si>
  <si>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</si>
  <si>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</si>
  <si>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</si>
  <si>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</si>
  <si>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</si>
  <si>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</si>
  <si>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</si>
  <si>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</si>
  <si>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</si>
  <si>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</si>
  <si>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</si>
  <si>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</si>
  <si>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</si>
  <si>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</si>
  <si>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</si>
  <si>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</si>
  <si>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</si>
  <si>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</si>
  <si>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</si>
  <si>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</si>
  <si>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</si>
  <si>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</si>
  <si>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</si>
  <si>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</si>
  <si>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</si>
  <si>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</si>
  <si>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</si>
  <si>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</si>
  <si>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</si>
  <si>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</si>
  <si>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</si>
  <si>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</si>
  <si>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</si>
  <si>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</si>
  <si>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</si>
  <si>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</si>
  <si>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</si>
  <si>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</si>
  <si>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</si>
  <si>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</si>
  <si>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</si>
  <si>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</si>
  <si>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</si>
  <si>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</si>
  <si>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</si>
  <si>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</si>
  <si>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</si>
  <si>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</si>
  <si>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</si>
  <si>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</si>
  <si>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</si>
  <si>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</si>
  <si>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</si>
  <si>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</si>
  <si>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</si>
  <si>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</si>
  <si>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</si>
  <si>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</si>
  <si>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</si>
  <si>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</si>
  <si>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</si>
  <si>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</si>
  <si>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</si>
  <si>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</si>
  <si>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</si>
  <si>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</si>
  <si>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</si>
  <si>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</si>
  <si>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</si>
  <si>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</si>
  <si>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</si>
  <si>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</si>
  <si>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</si>
  <si>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</si>
  <si>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</si>
  <si>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</si>
  <si>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</si>
  <si>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</si>
  <si>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</si>
  <si>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</si>
  <si>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</si>
  <si>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</si>
  <si>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</si>
  <si>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</si>
  <si>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</si>
  <si>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</si>
  <si>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</si>
  <si>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</si>
  <si>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</si>
  <si>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</si>
  <si>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</si>
  <si>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</si>
  <si>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</si>
  <si>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</si>
  <si>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</si>
  <si>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</si>
  <si>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</si>
  <si>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</si>
  <si>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</si>
  <si>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</si>
  <si>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</si>
  <si>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</si>
  <si>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</si>
  <si>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</si>
  <si>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</si>
  <si>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</si>
  <si>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</si>
  <si>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</si>
  <si>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</si>
  <si>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</si>
  <si>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</si>
  <si>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</si>
  <si>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</si>
  <si>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</si>
  <si>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</si>
  <si>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</si>
  <si>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</si>
  <si>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</si>
  <si>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</si>
  <si>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</si>
  <si>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</si>
  <si>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</si>
  <si>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</si>
  <si>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</si>
  <si>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</si>
  <si>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</si>
  <si>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</si>
  <si>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</si>
  <si>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</si>
  <si>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</si>
  <si>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</si>
  <si>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</si>
  <si>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</si>
  <si>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</si>
  <si>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</si>
  <si>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</si>
  <si>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</si>
  <si>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</si>
  <si>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</si>
  <si>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</si>
  <si>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</si>
  <si>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</si>
  <si>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</si>
  <si>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</si>
  <si>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</si>
  <si>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</si>
  <si>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</si>
  <si>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</si>
  <si>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</si>
  <si>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</si>
  <si>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</si>
  <si>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</si>
  <si>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</si>
  <si>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</si>
  <si>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</si>
  <si>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</si>
  <si>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</si>
  <si>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</si>
  <si>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</si>
  <si>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</si>
  <si>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</si>
  <si>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</si>
  <si>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</si>
  <si>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</si>
  <si>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</si>
  <si>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</si>
  <si>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</si>
  <si>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</si>
  <si>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</si>
  <si>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</si>
  <si>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</si>
  <si>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</si>
  <si>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</si>
  <si>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</si>
  <si>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</si>
  <si>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</si>
  <si>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</si>
  <si>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</si>
  <si>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</si>
  <si>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</si>
  <si>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</si>
  <si>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</si>
  <si>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</si>
  <si>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</si>
  <si>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</si>
  <si>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</si>
  <si>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</si>
  <si>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</si>
  <si>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</si>
  <si>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</si>
  <si>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</si>
  <si>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</si>
  <si>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</si>
  <si>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</si>
  <si>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</si>
  <si>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</si>
  <si>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</si>
  <si>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</si>
  <si>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</si>
  <si>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</si>
  <si>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</si>
  <si>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</si>
  <si>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</si>
  <si>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</si>
  <si>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</si>
  <si>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</si>
  <si>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</si>
  <si>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</si>
  <si>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</si>
  <si>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</si>
  <si>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</si>
  <si>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</si>
  <si>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</si>
  <si>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</si>
  <si>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</si>
  <si>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</si>
  <si>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</si>
  <si>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</si>
  <si>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</si>
  <si>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</si>
  <si>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</si>
  <si>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</si>
  <si>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</si>
  <si>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</si>
  <si>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</si>
  <si>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</si>
  <si>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</si>
  <si>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</si>
  <si>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</si>
  <si>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</si>
  <si>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</si>
  <si>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</si>
  <si>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</si>
  <si>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</si>
  <si>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</si>
  <si>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</si>
  <si>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</si>
  <si>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</si>
  <si>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</si>
  <si>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</si>
  <si>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</si>
  <si>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</si>
  <si>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</si>
  <si>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</si>
  <si>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</si>
  <si>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</si>
  <si>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</si>
  <si>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</si>
  <si>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</si>
  <si>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</si>
  <si>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</si>
  <si>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</si>
  <si>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</si>
  <si>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</si>
  <si>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</si>
  <si>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</si>
  <si>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</si>
  <si>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</si>
  <si>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</si>
  <si>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</si>
  <si>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</si>
  <si>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</si>
  <si>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</si>
  <si>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</si>
  <si>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</si>
  <si>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</si>
  <si>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</si>
  <si>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</si>
  <si>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</si>
  <si>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</si>
  <si>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</si>
  <si>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</si>
  <si>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</si>
  <si>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</si>
  <si>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</si>
  <si>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</si>
  <si>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</si>
  <si>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</si>
  <si>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</si>
  <si>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</si>
  <si>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</si>
  <si>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</si>
  <si>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</si>
  <si>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</si>
  <si>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</si>
  <si>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</si>
  <si>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</si>
  <si>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</si>
  <si>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</si>
  <si>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</si>
  <si>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</si>
  <si>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</si>
  <si>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</si>
  <si>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</si>
  <si>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</si>
  <si>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</si>
  <si>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</si>
  <si>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</si>
  <si>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</si>
  <si>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</si>
  <si>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</si>
  <si>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</si>
  <si>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</si>
  <si>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</si>
  <si>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</si>
  <si>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</si>
  <si>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</si>
  <si>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</si>
  <si>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</si>
  <si>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</si>
  <si>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</si>
  <si>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</si>
  <si>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</si>
  <si>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</si>
  <si>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</si>
  <si>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</si>
  <si>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</si>
  <si>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</si>
  <si>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</si>
  <si>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</si>
  <si>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</si>
  <si>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</si>
  <si>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</si>
  <si>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</si>
  <si>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</si>
  <si>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</si>
  <si>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</si>
  <si>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</si>
  <si>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</si>
  <si>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</si>
  <si>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</si>
  <si>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</si>
  <si>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</si>
  <si>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</si>
  <si>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</si>
  <si>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</si>
  <si>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</si>
  <si>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</si>
  <si>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</si>
  <si>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</si>
  <si>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</si>
  <si>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</si>
  <si>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</si>
  <si>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</si>
  <si>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</si>
  <si>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</si>
  <si>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</si>
  <si>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</si>
  <si>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</si>
  <si>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</si>
  <si>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</si>
  <si>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</si>
  <si>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</si>
  <si>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</si>
  <si>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</si>
  <si>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</si>
  <si>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</si>
  <si>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</si>
  <si>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</si>
  <si>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</si>
  <si>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</si>
  <si>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</si>
  <si>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</si>
  <si>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</si>
  <si>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</si>
  <si>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</si>
  <si>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</si>
  <si>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</si>
  <si>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</si>
  <si>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</si>
  <si>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</si>
  <si>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</si>
  <si>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</si>
  <si>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</si>
  <si>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</si>
  <si>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</si>
  <si>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</si>
  <si>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</si>
  <si>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</si>
  <si>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</si>
  <si>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</si>
  <si>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</si>
  <si>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</si>
  <si>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</si>
  <si>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</si>
  <si>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</si>
  <si>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</si>
  <si>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</si>
  <si>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</si>
  <si>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</si>
  <si>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</si>
  <si>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</si>
  <si>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</si>
  <si>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</si>
  <si>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</si>
  <si>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</si>
  <si>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</si>
  <si>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</si>
  <si>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</si>
  <si>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</si>
  <si>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</si>
  <si>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</si>
  <si>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</si>
  <si>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</si>
  <si>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</si>
  <si>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</si>
  <si>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</si>
  <si>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</si>
  <si>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</si>
  <si>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</si>
  <si>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</si>
  <si>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</si>
  <si>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</si>
  <si>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</si>
  <si>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</si>
  <si>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</si>
  <si>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</si>
  <si>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</si>
  <si>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</si>
  <si>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</si>
  <si>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</si>
  <si>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</si>
  <si>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</si>
  <si>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</si>
  <si>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</si>
  <si>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</si>
  <si>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</si>
  <si>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</si>
  <si>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</si>
  <si>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</si>
  <si>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</si>
  <si>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</si>
  <si>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</si>
  <si>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</si>
  <si>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</si>
  <si>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</si>
  <si>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</si>
  <si>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</si>
  <si>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</si>
  <si>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</si>
  <si>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</si>
  <si>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</si>
  <si>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</si>
  <si>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</si>
  <si>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</si>
  <si>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</si>
  <si>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</si>
  <si>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</si>
  <si>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</si>
  <si>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</si>
  <si>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</si>
  <si>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</si>
  <si>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</si>
  <si>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</si>
  <si>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</si>
  <si>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</si>
  <si>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</si>
  <si>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</si>
  <si>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</si>
  <si>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</si>
  <si>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</si>
  <si>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</si>
  <si>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</si>
  <si>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</si>
  <si>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</si>
  <si>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</si>
  <si>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</si>
  <si>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</si>
  <si>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</si>
  <si>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</si>
  <si>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</si>
  <si>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</si>
  <si>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</si>
  <si>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</si>
  <si>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</si>
  <si>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</si>
  <si>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</si>
  <si>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</si>
  <si>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</si>
  <si>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</si>
  <si>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</si>
  <si>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</si>
  <si>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</si>
  <si>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</si>
  <si>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</si>
  <si>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</si>
  <si>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</si>
  <si>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</si>
  <si>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</si>
  <si>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</si>
  <si>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</si>
  <si>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</si>
  <si>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</si>
  <si>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</si>
  <si>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</si>
  <si>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</si>
  <si>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</si>
  <si>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</si>
  <si>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</si>
  <si>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</si>
  <si>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</si>
  <si>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</si>
  <si>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</si>
  <si>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</si>
  <si>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</si>
  <si>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</si>
  <si>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</si>
  <si>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</si>
  <si>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</si>
  <si>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</si>
  <si>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</si>
  <si>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</si>
  <si>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</si>
  <si>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</si>
  <si>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</si>
  <si>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</si>
  <si>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</si>
  <si>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</si>
  <si>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</si>
  <si>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</si>
  <si>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</si>
  <si>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</si>
  <si>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</si>
  <si>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</si>
  <si>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</si>
  <si>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</si>
  <si>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</si>
  <si>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</si>
  <si>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</si>
  <si>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</si>
  <si>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</si>
  <si>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</si>
  <si>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</si>
  <si>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</si>
  <si>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</si>
  <si>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</si>
  <si>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</si>
  <si>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</si>
  <si>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</si>
  <si>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</si>
  <si>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</si>
  <si>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</si>
  <si>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</si>
  <si>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</si>
  <si>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</si>
  <si>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</si>
  <si>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</si>
  <si>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</si>
  <si>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</si>
  <si>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</si>
  <si>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</si>
  <si>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</si>
  <si>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</si>
  <si>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</si>
  <si>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</si>
  <si>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</si>
  <si>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</si>
  <si>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</si>
  <si>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</si>
  <si>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</si>
  <si>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</si>
  <si>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</si>
  <si>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</si>
  <si>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</si>
  <si>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</si>
  <si>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</si>
  <si>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</si>
  <si>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</si>
  <si>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</si>
  <si>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</si>
  <si>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</si>
  <si>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</si>
  <si>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</si>
  <si>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</si>
  <si>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</si>
  <si>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</si>
  <si>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</si>
  <si>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</si>
  <si>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</si>
  <si>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</si>
  <si>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</si>
  <si>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</si>
  <si>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</si>
  <si>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</si>
  <si>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</si>
  <si>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</si>
  <si>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</si>
  <si>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</si>
  <si>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</si>
  <si>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</si>
  <si>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</si>
  <si>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</si>
  <si>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</si>
  <si>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</si>
  <si>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</si>
  <si>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</si>
  <si>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</si>
  <si>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</si>
  <si>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</si>
  <si>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</si>
  <si>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</si>
  <si>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</si>
  <si>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</si>
  <si>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</si>
  <si>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</si>
  <si>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</si>
  <si>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</si>
  <si>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</si>
  <si>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</si>
  <si>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</si>
  <si>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</si>
  <si>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</si>
  <si>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</si>
  <si>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</si>
  <si>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</si>
  <si>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</si>
  <si>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</si>
  <si>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</si>
  <si>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</si>
  <si>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</si>
  <si>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</si>
  <si>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</si>
  <si>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</si>
  <si>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</si>
  <si>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</si>
  <si>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</si>
  <si>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</si>
  <si>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</si>
  <si>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</si>
  <si>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</si>
  <si>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</si>
  <si>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</si>
  <si>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</si>
  <si>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</si>
  <si>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</si>
  <si>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</si>
  <si>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</si>
  <si>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</si>
  <si>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</si>
  <si>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</si>
  <si>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</si>
  <si>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</si>
  <si>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</si>
  <si>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</si>
  <si>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</si>
  <si>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</si>
  <si>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</si>
  <si>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</si>
  <si>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</si>
  <si>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</si>
  <si>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</si>
  <si>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</si>
  <si>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</si>
  <si>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</si>
  <si>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</si>
  <si>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</si>
  <si>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</si>
  <si>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</si>
  <si>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</si>
  <si>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</si>
  <si>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</si>
  <si>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</si>
  <si>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</si>
  <si>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</si>
  <si>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</si>
  <si>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</si>
  <si>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</si>
  <si>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</si>
  <si>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</si>
  <si>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</si>
  <si>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</si>
  <si>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</si>
  <si>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</si>
  <si>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</si>
  <si>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</si>
  <si>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</si>
  <si>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</si>
  <si>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</si>
  <si>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</si>
  <si>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</si>
  <si>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</si>
  <si>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</si>
  <si>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</si>
  <si>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</si>
  <si>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</si>
  <si>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</si>
  <si>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</si>
  <si>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</si>
  <si>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</si>
  <si>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</si>
  <si>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</si>
  <si>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</si>
  <si>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</si>
  <si>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</si>
  <si>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</si>
  <si>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</si>
  <si>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</si>
  <si>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</si>
  <si>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</si>
  <si>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</si>
  <si>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</si>
  <si>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</si>
  <si>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</si>
  <si>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</si>
  <si>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</si>
  <si>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</si>
  <si>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</si>
  <si>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</si>
  <si>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</si>
  <si>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</si>
  <si>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</si>
  <si>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</si>
  <si>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</si>
  <si>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</si>
  <si>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</si>
  <si>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</si>
  <si>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</si>
  <si>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</si>
  <si>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</si>
  <si>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</si>
  <si>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</si>
  <si>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</si>
  <si>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</si>
  <si>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</si>
  <si>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</si>
  <si>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</si>
  <si>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</si>
  <si>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</si>
  <si>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</si>
  <si>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</si>
  <si>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</si>
  <si>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</si>
  <si>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</si>
  <si>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</si>
  <si>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</si>
  <si>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</si>
  <si>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</si>
  <si>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</si>
  <si>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</si>
  <si>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</si>
  <si>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</si>
  <si>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</si>
  <si>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</si>
  <si>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</si>
  <si>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</si>
  <si>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</si>
  <si>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</si>
  <si>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</si>
  <si>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</si>
  <si>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</si>
  <si>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</si>
  <si>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</si>
  <si>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</si>
  <si>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</si>
  <si>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</si>
  <si>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</si>
  <si>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</si>
  <si>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</si>
  <si>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</si>
  <si>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</si>
  <si>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</si>
  <si>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</si>
  <si>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</si>
  <si>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</si>
  <si>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</si>
  <si>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</si>
  <si>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</si>
  <si>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</si>
  <si>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</si>
  <si>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</si>
  <si>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</si>
  <si>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</si>
  <si>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</si>
  <si>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</si>
  <si>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</si>
  <si>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</si>
  <si>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</si>
  <si>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</si>
  <si>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</si>
  <si>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</si>
  <si>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</si>
  <si>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</si>
  <si>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</si>
  <si>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</si>
  <si>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</si>
  <si>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</si>
  <si>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</si>
  <si>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</si>
  <si>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</si>
  <si>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</si>
  <si>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</si>
  <si>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</si>
  <si>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</si>
  <si>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</si>
  <si>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</si>
  <si>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</si>
  <si>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</si>
  <si>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</si>
  <si>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</si>
  <si>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</si>
  <si>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</si>
  <si>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</si>
  <si>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</si>
  <si>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</si>
  <si>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</si>
  <si>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</si>
  <si>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</si>
  <si>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</si>
  <si>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</si>
  <si>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</si>
  <si>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</si>
  <si>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</si>
  <si>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</si>
  <si>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</si>
  <si>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</si>
  <si>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</si>
  <si>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</si>
  <si>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</si>
  <si>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</si>
  <si>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</si>
  <si>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</si>
  <si>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</si>
  <si>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</si>
  <si>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</si>
  <si>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</si>
  <si>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</si>
  <si>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</si>
  <si>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</si>
  <si>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</si>
  <si>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</si>
  <si>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</si>
  <si>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</si>
  <si>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</si>
  <si>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</si>
  <si>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</si>
  <si>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</si>
  <si>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</si>
  <si>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</si>
  <si>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</si>
  <si>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</si>
  <si>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</si>
  <si>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</si>
  <si>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</si>
  <si>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</si>
  <si>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</si>
  <si>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</si>
  <si>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</si>
  <si>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</si>
  <si>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</si>
  <si>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</si>
  <si>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</si>
  <si>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</si>
  <si>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</si>
  <si>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</si>
  <si>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</si>
  <si>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</si>
  <si>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</si>
  <si>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</si>
  <si>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</si>
  <si>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</si>
  <si>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</si>
  <si>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</si>
  <si>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</si>
  <si>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</si>
  <si>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</si>
  <si>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</si>
  <si>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</si>
  <si>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</si>
  <si>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</si>
  <si>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</si>
  <si>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</si>
  <si>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</si>
  <si>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</si>
  <si>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</si>
  <si>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</si>
  <si>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</si>
  <si>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</si>
  <si>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</si>
  <si>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</si>
  <si>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</si>
  <si>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</si>
  <si>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</si>
  <si>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</si>
  <si>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</si>
  <si>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</si>
  <si>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</si>
  <si>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</si>
  <si>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</si>
  <si>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</si>
  <si>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</si>
  <si>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</si>
  <si>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</si>
  <si>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</si>
  <si>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</si>
  <si>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</si>
  <si>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</si>
  <si>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</si>
  <si>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</si>
  <si>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</si>
  <si>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</si>
  <si>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</si>
  <si>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</si>
  <si>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</si>
  <si>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</si>
  <si>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</si>
  <si>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</si>
  <si>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</si>
  <si>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</si>
  <si>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</si>
  <si>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</si>
  <si>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</si>
  <si>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</si>
  <si>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</si>
  <si>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</si>
  <si>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</si>
  <si>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</si>
  <si>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</si>
  <si>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</si>
  <si>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</si>
  <si>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</si>
  <si>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</si>
  <si>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</si>
  <si>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</si>
  <si>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</si>
  <si>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</si>
  <si>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</si>
  <si>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</si>
  <si>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</si>
  <si>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</si>
  <si>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</si>
  <si>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</si>
  <si>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</si>
  <si>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</si>
  <si>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</si>
  <si>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</si>
  <si>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</si>
  <si>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</si>
  <si>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</si>
  <si>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</si>
  <si>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</si>
  <si>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</si>
  <si>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</si>
  <si>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</si>
  <si>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</si>
  <si>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</si>
  <si>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</si>
  <si>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</si>
  <si>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</si>
  <si>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</si>
  <si>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</si>
  <si>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</si>
  <si>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</si>
  <si>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</si>
  <si>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</si>
  <si>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</si>
  <si>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</si>
  <si>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</si>
  <si>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</si>
  <si>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</si>
  <si>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</si>
  <si>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</si>
  <si>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</si>
  <si>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</si>
  <si>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</si>
  <si>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</si>
  <si>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</si>
  <si>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</si>
  <si>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</si>
  <si>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</si>
  <si>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</si>
  <si>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</si>
  <si>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</si>
  <si>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</si>
  <si>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</si>
  <si>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</si>
  <si>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</si>
  <si>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</si>
  <si>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</si>
  <si>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</si>
  <si>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</si>
  <si>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</si>
  <si>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</si>
  <si>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</si>
  <si>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</si>
  <si>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</si>
  <si>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</si>
  <si>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</si>
  <si>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</si>
  <si>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</si>
  <si>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</si>
  <si>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</si>
  <si>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</si>
  <si>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</si>
  <si>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</si>
  <si>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</si>
  <si>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</si>
  <si>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</si>
  <si>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</si>
  <si>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</si>
  <si>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GRIGOR VITEZ, SVETI IVAN ŽABNO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</si>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</sst>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1914940.92</v>
      </c>
      <c r="D2" s="7">
        <f>'PR-RAS'!E6</f>
        <v>2158711.7999999998</v>
      </c>
      <c r="E2" s="7">
        <v>0</v>
      </c>
      <c r="F2" s="7">
        <v>0</v>
      </c>
      <c r="G2" s="8">
        <f t="shared" ref="G2:G274" si="0">(B2/1000)*(C2*1+D2*2)</f>
        <v>6232.3645200000001</v>
      </c>
      <c r="H2" s="8">
        <f t="shared" ref="H2:H274" si="1">ABS(C2-ROUND(C2,0))+ABS(D2-ROUND(D2,0))</f>
        <v>0.28000000026077032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1786557.5</v>
      </c>
      <c r="D45" s="2">
        <f>'PR-RAS'!E49</f>
        <v>2006574.18</v>
      </c>
      <c r="E45" s="2">
        <v>0</v>
      </c>
      <c r="F45" s="2">
        <v>0</v>
      </c>
      <c r="G45" s="3">
        <f t="shared" si="0"/>
        <v>255187.05783999996</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1752228.75</v>
      </c>
      <c r="D64" s="2">
        <f>'PR-RAS'!E68</f>
        <v>1954612.22</v>
      </c>
      <c r="E64" s="2">
        <v>0</v>
      </c>
      <c r="F64" s="2">
        <v>0</v>
      </c>
      <c r="G64" s="3">
        <f t="shared" si="0"/>
        <v>356671.55096999998</v>
      </c>
      <c r="H64" s="3">
        <f t="shared" si="1"/>
        <v>0.46999999997206032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1749180.08</v>
      </c>
      <c r="D65" s="2">
        <f>'PR-RAS'!E69</f>
        <v>1952036.51</v>
      </c>
      <c r="E65" s="2">
        <v>0</v>
      </c>
      <c r="F65" s="2">
        <v>0</v>
      </c>
      <c r="G65" s="3">
        <f t="shared" si="0"/>
        <v>361808.19839999999</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3048.67</v>
      </c>
      <c r="D66" s="2">
        <f>'PR-RAS'!E70</f>
        <v>2575.71</v>
      </c>
      <c r="E66" s="2">
        <v>0</v>
      </c>
      <c r="F66" s="2">
        <v>0</v>
      </c>
      <c r="G66" s="3">
        <f t="shared" si="0"/>
        <v>533.00585000000001</v>
      </c>
      <c r="H66" s="3">
        <f t="shared" si="1"/>
        <v>0.61999999999989086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34328.75</v>
      </c>
      <c r="D73" s="2">
        <f>'PR-RAS'!E77</f>
        <v>51961.96</v>
      </c>
      <c r="E73" s="2">
        <v>0</v>
      </c>
      <c r="F73" s="2">
        <v>0</v>
      </c>
      <c r="G73" s="3">
        <f t="shared" si="0"/>
        <v>9954.1922399999985</v>
      </c>
      <c r="H73" s="3">
        <f t="shared" si="1"/>
        <v>0.29000000000087311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34328.75</v>
      </c>
      <c r="D76" s="2">
        <f>'PR-RAS'!E80</f>
        <v>51961.96</v>
      </c>
      <c r="E76" s="2">
        <v>0</v>
      </c>
      <c r="F76" s="2">
        <v>0</v>
      </c>
      <c r="G76" s="3">
        <f t="shared" si="0"/>
        <v>10368.950249999998</v>
      </c>
      <c r="H76" s="3">
        <f t="shared" si="1"/>
        <v>0.29000000000087311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0.05</v>
      </c>
      <c r="E78" s="2">
        <v>0</v>
      </c>
      <c r="F78" s="2">
        <v>0</v>
      </c>
      <c r="G78" s="3">
        <f t="shared" si="0"/>
        <v>9.2399999999999999E-3</v>
      </c>
      <c r="H78" s="3">
        <f t="shared" si="1"/>
        <v>7.0000000000000007E-2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0.05</v>
      </c>
      <c r="E79" s="2">
        <v>0</v>
      </c>
      <c r="F79" s="2">
        <v>0</v>
      </c>
      <c r="G79" s="3">
        <f t="shared" si="0"/>
        <v>9.3600000000000003E-3</v>
      </c>
      <c r="H79" s="3">
        <f t="shared" si="1"/>
        <v>7.0000000000000007E-2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0.05</v>
      </c>
      <c r="E81" s="2">
        <v>0</v>
      </c>
      <c r="F81" s="2">
        <v>0</v>
      </c>
      <c r="G81" s="3">
        <f t="shared" si="0"/>
        <v>9.6000000000000009E-3</v>
      </c>
      <c r="H81" s="3">
        <f t="shared" si="1"/>
        <v>7.0000000000000007E-2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5151</v>
      </c>
      <c r="D102" s="2">
        <f>'PR-RAS'!E106</f>
        <v>4151.8999999999996</v>
      </c>
      <c r="E102" s="2">
        <v>0</v>
      </c>
      <c r="F102" s="2">
        <v>0</v>
      </c>
      <c r="G102" s="3">
        <f t="shared" si="0"/>
        <v>1358.9348</v>
      </c>
      <c r="H102" s="3">
        <f t="shared" si="1"/>
        <v>0.1000000000003638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5151</v>
      </c>
      <c r="D108" s="2">
        <f>'PR-RAS'!E112</f>
        <v>4151.8999999999996</v>
      </c>
      <c r="E108" s="2">
        <v>0</v>
      </c>
      <c r="F108" s="2">
        <v>0</v>
      </c>
      <c r="G108" s="3">
        <f t="shared" si="0"/>
        <v>1439.6635999999999</v>
      </c>
      <c r="H108" s="3">
        <f t="shared" si="1"/>
        <v>0.1000000000003638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5151</v>
      </c>
      <c r="D113" s="2">
        <f>'PR-RAS'!E117</f>
        <v>4151.8999999999996</v>
      </c>
      <c r="E113" s="2">
        <v>0</v>
      </c>
      <c r="F113" s="2">
        <v>0</v>
      </c>
      <c r="G113" s="3">
        <f t="shared" si="0"/>
        <v>1506.9376</v>
      </c>
      <c r="H113" s="3">
        <f t="shared" si="1"/>
        <v>0.1000000000003638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9519.02</v>
      </c>
      <c r="D121" s="2">
        <f>'PR-RAS'!E125</f>
        <v>12834.619999999999</v>
      </c>
      <c r="E121" s="2">
        <v>0</v>
      </c>
      <c r="F121" s="2">
        <v>0</v>
      </c>
      <c r="G121" s="3">
        <f t="shared" si="0"/>
        <v>4222.5911999999989</v>
      </c>
      <c r="H121" s="3">
        <f t="shared" si="1"/>
        <v>0.40000000000145519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4465.74</v>
      </c>
      <c r="D122" s="2">
        <f>'PR-RAS'!E126</f>
        <v>4796.49</v>
      </c>
      <c r="E122" s="2">
        <v>0</v>
      </c>
      <c r="F122" s="2">
        <v>0</v>
      </c>
      <c r="G122" s="3">
        <f t="shared" si="0"/>
        <v>1701.1051199999999</v>
      </c>
      <c r="H122" s="3">
        <f t="shared" si="1"/>
        <v>0.75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146.5</v>
      </c>
      <c r="D123" s="2">
        <f>'PR-RAS'!E127</f>
        <v>82</v>
      </c>
      <c r="E123" s="2">
        <v>0</v>
      </c>
      <c r="F123" s="2">
        <v>0</v>
      </c>
      <c r="G123" s="3">
        <f t="shared" si="0"/>
        <v>37.881</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4319.24</v>
      </c>
      <c r="D124" s="2">
        <f>'PR-RAS'!E128</f>
        <v>4714.49</v>
      </c>
      <c r="E124" s="2">
        <v>0</v>
      </c>
      <c r="F124" s="2">
        <v>0</v>
      </c>
      <c r="G124" s="3">
        <f t="shared" si="0"/>
        <v>1691.0310599999998</v>
      </c>
      <c r="H124" s="3">
        <f t="shared" si="1"/>
        <v>0.72999999999956344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5053.2800000000007</v>
      </c>
      <c r="D125" s="2">
        <f>'PR-RAS'!E129</f>
        <v>8038.13</v>
      </c>
      <c r="E125" s="2">
        <v>0</v>
      </c>
      <c r="F125" s="2">
        <v>0</v>
      </c>
      <c r="G125" s="3">
        <f t="shared" si="0"/>
        <v>2620.0629600000002</v>
      </c>
      <c r="H125" s="3">
        <f t="shared" si="1"/>
        <v>0.41000000000076398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4053.28</v>
      </c>
      <c r="D126" s="2">
        <f>'PR-RAS'!E130</f>
        <v>8038.13</v>
      </c>
      <c r="E126" s="2">
        <v>0</v>
      </c>
      <c r="F126" s="2">
        <v>0</v>
      </c>
      <c r="G126" s="3">
        <f t="shared" si="0"/>
        <v>2516.1925000000001</v>
      </c>
      <c r="H126" s="3">
        <f t="shared" si="1"/>
        <v>0.41000000000030923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v>
      </c>
      <c r="D127" s="2">
        <f>'PR-RAS'!E131</f>
        <v>0</v>
      </c>
      <c r="E127" s="2">
        <v>0</v>
      </c>
      <c r="F127" s="2">
        <v>0</v>
      </c>
      <c r="G127" s="3">
        <f t="shared" si="0"/>
        <v>126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113713.38</v>
      </c>
      <c r="D130" s="2">
        <f>'PR-RAS'!E134</f>
        <v>135151.05000000002</v>
      </c>
      <c r="E130" s="2">
        <v>0</v>
      </c>
      <c r="F130" s="2">
        <v>0</v>
      </c>
      <c r="G130" s="3">
        <f t="shared" si="0"/>
        <v>49537.996920000005</v>
      </c>
      <c r="H130" s="3">
        <f t="shared" si="1"/>
        <v>0.43000000002211891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113713.38</v>
      </c>
      <c r="D131" s="2">
        <f>'PR-RAS'!E135</f>
        <v>135151.05000000002</v>
      </c>
      <c r="E131" s="2">
        <v>0</v>
      </c>
      <c r="F131" s="2">
        <v>0</v>
      </c>
      <c r="G131" s="3">
        <f t="shared" si="0"/>
        <v>49922.012400000007</v>
      </c>
      <c r="H131" s="3">
        <f t="shared" si="1"/>
        <v>0.43000000002211891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110013.6</v>
      </c>
      <c r="D132" s="2">
        <f>'PR-RAS'!E136</f>
        <v>125533.32</v>
      </c>
      <c r="E132" s="2">
        <v>0</v>
      </c>
      <c r="F132" s="2">
        <v>0</v>
      </c>
      <c r="G132" s="3">
        <f t="shared" si="0"/>
        <v>47301.511440000002</v>
      </c>
      <c r="H132" s="3">
        <f t="shared" si="1"/>
        <v>0.72000000000116415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3699.78</v>
      </c>
      <c r="D133" s="2">
        <f>'PR-RAS'!E137</f>
        <v>9617.73</v>
      </c>
      <c r="E133" s="2">
        <v>0</v>
      </c>
      <c r="F133" s="2">
        <v>0</v>
      </c>
      <c r="G133" s="3">
        <f t="shared" si="0"/>
        <v>3027.4516799999997</v>
      </c>
      <c r="H133" s="3">
        <f t="shared" si="1"/>
        <v>0.49000000000023647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1899537.9900000002</v>
      </c>
      <c r="D148" s="2">
        <f>'PR-RAS'!E152</f>
        <v>2310844.1999999993</v>
      </c>
      <c r="E148" s="2">
        <v>0</v>
      </c>
      <c r="F148" s="2">
        <v>0</v>
      </c>
      <c r="G148" s="3">
        <f t="shared" si="0"/>
        <v>958620.27932999982</v>
      </c>
      <c r="H148" s="3">
        <f t="shared" si="1"/>
        <v>0.20999999903142452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1621447.9600000002</v>
      </c>
      <c r="D149" s="2">
        <f>'PR-RAS'!E153</f>
        <v>1971869.8699999999</v>
      </c>
      <c r="E149" s="2">
        <v>0</v>
      </c>
      <c r="F149" s="2">
        <v>0</v>
      </c>
      <c r="G149" s="3">
        <f t="shared" si="0"/>
        <v>823647.77960000001</v>
      </c>
      <c r="H149" s="3">
        <f t="shared" si="1"/>
        <v>0.16999999992549419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1348825.33</v>
      </c>
      <c r="D150" s="2">
        <f>'PR-RAS'!E154</f>
        <v>1639395.5</v>
      </c>
      <c r="E150" s="2">
        <v>0</v>
      </c>
      <c r="F150" s="2">
        <v>0</v>
      </c>
      <c r="G150" s="3">
        <f t="shared" si="0"/>
        <v>689514.83317</v>
      </c>
      <c r="H150" s="3">
        <f t="shared" si="1"/>
        <v>0.83000000007450581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1348825.33</v>
      </c>
      <c r="D151" s="2">
        <f>'PR-RAS'!E155</f>
        <v>1639395.5</v>
      </c>
      <c r="E151" s="2">
        <v>0</v>
      </c>
      <c r="F151" s="2">
        <v>0</v>
      </c>
      <c r="G151" s="3">
        <f t="shared" si="0"/>
        <v>694142.44949999999</v>
      </c>
      <c r="H151" s="3">
        <f t="shared" si="1"/>
        <v>0.83000000007450581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56516.83</v>
      </c>
      <c r="D155" s="2">
        <f>'PR-RAS'!E159</f>
        <v>63937.64</v>
      </c>
      <c r="E155" s="2">
        <v>0</v>
      </c>
      <c r="F155" s="2">
        <v>0</v>
      </c>
      <c r="G155" s="3">
        <f t="shared" si="0"/>
        <v>28396.384939999996</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216105.8</v>
      </c>
      <c r="D156" s="2">
        <f>'PR-RAS'!E160</f>
        <v>268536.73</v>
      </c>
      <c r="E156" s="2">
        <v>0</v>
      </c>
      <c r="F156" s="2">
        <v>0</v>
      </c>
      <c r="G156" s="3">
        <f t="shared" si="0"/>
        <v>116742.7853</v>
      </c>
      <c r="H156" s="3">
        <f t="shared" si="1"/>
        <v>0.47000000003026798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216105.8</v>
      </c>
      <c r="D158" s="2">
        <f>'PR-RAS'!E162</f>
        <v>268536.73</v>
      </c>
      <c r="E158" s="2">
        <v>0</v>
      </c>
      <c r="F158" s="2">
        <v>0</v>
      </c>
      <c r="G158" s="3">
        <f t="shared" si="0"/>
        <v>118249.14382</v>
      </c>
      <c r="H158" s="3">
        <f t="shared" si="1"/>
        <v>0.47000000003026798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254830.46000000002</v>
      </c>
      <c r="D160" s="2">
        <f>'PR-RAS'!E164</f>
        <v>274425.02</v>
      </c>
      <c r="E160" s="2">
        <v>0</v>
      </c>
      <c r="F160" s="2">
        <v>0</v>
      </c>
      <c r="G160" s="3">
        <f t="shared" si="0"/>
        <v>127785.1995</v>
      </c>
      <c r="H160" s="3">
        <f t="shared" si="1"/>
        <v>0.48000000003958121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57358.12</v>
      </c>
      <c r="D161" s="2">
        <f>'PR-RAS'!E165</f>
        <v>62671.700000000004</v>
      </c>
      <c r="E161" s="2">
        <v>0</v>
      </c>
      <c r="F161" s="2">
        <v>0</v>
      </c>
      <c r="G161" s="3">
        <f t="shared" si="0"/>
        <v>29232.243200000004</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2907.8</v>
      </c>
      <c r="D162" s="2">
        <f>'PR-RAS'!E166</f>
        <v>2265.8000000000002</v>
      </c>
      <c r="E162" s="2">
        <v>0</v>
      </c>
      <c r="F162" s="2">
        <v>0</v>
      </c>
      <c r="G162" s="3">
        <f t="shared" si="0"/>
        <v>1197.7434000000001</v>
      </c>
      <c r="H162" s="3">
        <f t="shared" si="1"/>
        <v>0.3999999999996362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53853.72</v>
      </c>
      <c r="D163" s="2">
        <f>'PR-RAS'!E167</f>
        <v>59129.4</v>
      </c>
      <c r="E163" s="2">
        <v>0</v>
      </c>
      <c r="F163" s="2">
        <v>0</v>
      </c>
      <c r="G163" s="3">
        <f t="shared" si="0"/>
        <v>27882.228240000004</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v>
      </c>
      <c r="D164" s="2">
        <f>'PR-RAS'!E168</f>
        <v>15</v>
      </c>
      <c r="E164" s="2">
        <v>0</v>
      </c>
      <c r="F164" s="2">
        <v>0</v>
      </c>
      <c r="G164" s="3">
        <f t="shared" si="0"/>
        <v>11.41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556.6</v>
      </c>
      <c r="D165" s="2">
        <f>'PR-RAS'!E169</f>
        <v>1261.5</v>
      </c>
      <c r="E165" s="2">
        <v>0</v>
      </c>
      <c r="F165" s="2">
        <v>0</v>
      </c>
      <c r="G165" s="3">
        <f t="shared" si="0"/>
        <v>505.05439999999999</v>
      </c>
      <c r="H165" s="3">
        <f t="shared" si="1"/>
        <v>0.89999999999997726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144247.89000000001</v>
      </c>
      <c r="D166" s="2">
        <f>'PR-RAS'!E170</f>
        <v>154706.79</v>
      </c>
      <c r="E166" s="2">
        <v>0</v>
      </c>
      <c r="F166" s="2">
        <v>0</v>
      </c>
      <c r="G166" s="3">
        <f t="shared" si="0"/>
        <v>74854.142550000004</v>
      </c>
      <c r="H166" s="3">
        <f t="shared" si="1"/>
        <v>0.31999999997788109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9187.3799999999992</v>
      </c>
      <c r="D167" s="2">
        <f>'PR-RAS'!E171</f>
        <v>10427.26</v>
      </c>
      <c r="E167" s="2">
        <v>0</v>
      </c>
      <c r="F167" s="2">
        <v>0</v>
      </c>
      <c r="G167" s="3">
        <f t="shared" si="0"/>
        <v>4986.9554000000007</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89080.85</v>
      </c>
      <c r="D168" s="2">
        <f>'PR-RAS'!E172</f>
        <v>89310.79</v>
      </c>
      <c r="E168" s="2">
        <v>0</v>
      </c>
      <c r="F168" s="2">
        <v>0</v>
      </c>
      <c r="G168" s="3">
        <f t="shared" si="0"/>
        <v>44706.305809999998</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37691.019999999997</v>
      </c>
      <c r="D169" s="2">
        <f>'PR-RAS'!E173</f>
        <v>45683.83</v>
      </c>
      <c r="E169" s="2">
        <v>0</v>
      </c>
      <c r="F169" s="2">
        <v>0</v>
      </c>
      <c r="G169" s="3">
        <f t="shared" si="0"/>
        <v>21681.858240000001</v>
      </c>
      <c r="H169" s="3">
        <f t="shared" si="1"/>
        <v>0.18999999999505235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1662.44</v>
      </c>
      <c r="D170" s="2">
        <f>'PR-RAS'!E174</f>
        <v>2724.87</v>
      </c>
      <c r="E170" s="2">
        <v>0</v>
      </c>
      <c r="F170" s="2">
        <v>0</v>
      </c>
      <c r="G170" s="3">
        <f t="shared" si="0"/>
        <v>1201.9584200000002</v>
      </c>
      <c r="H170" s="3">
        <f t="shared" si="1"/>
        <v>0.57000000000016371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6626.2</v>
      </c>
      <c r="D171" s="2">
        <f>'PR-RAS'!E175</f>
        <v>6560.04</v>
      </c>
      <c r="E171" s="2">
        <v>0</v>
      </c>
      <c r="F171" s="2">
        <v>0</v>
      </c>
      <c r="G171" s="3">
        <f t="shared" si="0"/>
        <v>3356.8676</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44585.82</v>
      </c>
      <c r="D174" s="2">
        <f>'PR-RAS'!E178</f>
        <v>46739.109999999993</v>
      </c>
      <c r="E174" s="2">
        <v>0</v>
      </c>
      <c r="F174" s="2">
        <v>0</v>
      </c>
      <c r="G174" s="3">
        <f t="shared" si="0"/>
        <v>23885.078919999996</v>
      </c>
      <c r="H174" s="3">
        <f t="shared" si="1"/>
        <v>0.28999999999359716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7294.89</v>
      </c>
      <c r="D175" s="2">
        <f>'PR-RAS'!E179</f>
        <v>3627.79</v>
      </c>
      <c r="E175" s="2">
        <v>0</v>
      </c>
      <c r="F175" s="2">
        <v>0</v>
      </c>
      <c r="G175" s="3">
        <f t="shared" si="0"/>
        <v>2531.7817800000003</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8372.7900000000009</v>
      </c>
      <c r="D176" s="2">
        <f>'PR-RAS'!E180</f>
        <v>8861.4</v>
      </c>
      <c r="E176" s="2">
        <v>0</v>
      </c>
      <c r="F176" s="2">
        <v>0</v>
      </c>
      <c r="G176" s="3">
        <f t="shared" si="0"/>
        <v>4566.7282500000001</v>
      </c>
      <c r="H176" s="3">
        <f t="shared" si="1"/>
        <v>0.60999999999876309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2913.13</v>
      </c>
      <c r="D177" s="2">
        <f>'PR-RAS'!E181</f>
        <v>2875.67</v>
      </c>
      <c r="E177" s="2">
        <v>0</v>
      </c>
      <c r="F177" s="2">
        <v>0</v>
      </c>
      <c r="G177" s="3">
        <f t="shared" si="0"/>
        <v>1524.9467200000001</v>
      </c>
      <c r="H177" s="3">
        <f t="shared" si="1"/>
        <v>0.46000000000003638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7199.69</v>
      </c>
      <c r="D178" s="2">
        <f>'PR-RAS'!E182</f>
        <v>10837.75</v>
      </c>
      <c r="E178" s="2">
        <v>0</v>
      </c>
      <c r="F178" s="2">
        <v>0</v>
      </c>
      <c r="G178" s="3">
        <f t="shared" si="0"/>
        <v>5110.9086299999999</v>
      </c>
      <c r="H178" s="3">
        <f t="shared" si="1"/>
        <v>0.56000000000040018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7556.23</v>
      </c>
      <c r="D179" s="2">
        <f>'PR-RAS'!E183</f>
        <v>9758.49</v>
      </c>
      <c r="E179" s="2">
        <v>0</v>
      </c>
      <c r="F179" s="2">
        <v>0</v>
      </c>
      <c r="G179" s="3">
        <f t="shared" si="0"/>
        <v>4819.0313799999994</v>
      </c>
      <c r="H179" s="3">
        <f t="shared" si="1"/>
        <v>0.71999999999934516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5053.1000000000004</v>
      </c>
      <c r="D180" s="2">
        <f>'PR-RAS'!E184</f>
        <v>5206.22</v>
      </c>
      <c r="E180" s="2">
        <v>0</v>
      </c>
      <c r="F180" s="2">
        <v>0</v>
      </c>
      <c r="G180" s="3">
        <f t="shared" si="0"/>
        <v>2768.3316599999998</v>
      </c>
      <c r="H180" s="3">
        <f t="shared" si="1"/>
        <v>0.32000000000061846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1825.9</v>
      </c>
      <c r="D181" s="2">
        <f>'PR-RAS'!E185</f>
        <v>1239.5899999999999</v>
      </c>
      <c r="E181" s="2">
        <v>0</v>
      </c>
      <c r="F181" s="2">
        <v>0</v>
      </c>
      <c r="G181" s="3">
        <f t="shared" si="0"/>
        <v>774.9144</v>
      </c>
      <c r="H181" s="3">
        <f t="shared" si="1"/>
        <v>0.50999999999999091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3776.01</v>
      </c>
      <c r="D182" s="2">
        <f>'PR-RAS'!E186</f>
        <v>2919.86</v>
      </c>
      <c r="E182" s="2">
        <v>0</v>
      </c>
      <c r="F182" s="2">
        <v>0</v>
      </c>
      <c r="G182" s="3">
        <f t="shared" si="0"/>
        <v>1740.4471299999998</v>
      </c>
      <c r="H182" s="3">
        <f t="shared" si="1"/>
        <v>0.15000000000009095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594.08000000000004</v>
      </c>
      <c r="D183" s="2">
        <f>'PR-RAS'!E187</f>
        <v>1412.34</v>
      </c>
      <c r="E183" s="2">
        <v>0</v>
      </c>
      <c r="F183" s="2">
        <v>0</v>
      </c>
      <c r="G183" s="3">
        <f t="shared" si="0"/>
        <v>622.21431999999993</v>
      </c>
      <c r="H183" s="3">
        <f t="shared" si="1"/>
        <v>0.41999999999995907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8638.630000000001</v>
      </c>
      <c r="D190" s="2">
        <f>'PR-RAS'!E194</f>
        <v>10307.42</v>
      </c>
      <c r="E190" s="2">
        <v>0</v>
      </c>
      <c r="F190" s="2">
        <v>0</v>
      </c>
      <c r="G190" s="3">
        <f t="shared" si="0"/>
        <v>5528.9058300000006</v>
      </c>
      <c r="H190" s="3">
        <f t="shared" si="1"/>
        <v>0.78999999999905413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828.26</v>
      </c>
      <c r="D192" s="2">
        <f>'PR-RAS'!E196</f>
        <v>887.92</v>
      </c>
      <c r="E192" s="2">
        <v>0</v>
      </c>
      <c r="F192" s="2">
        <v>0</v>
      </c>
      <c r="G192" s="3">
        <f t="shared" si="0"/>
        <v>497.38310000000001</v>
      </c>
      <c r="H192" s="3">
        <f t="shared" si="1"/>
        <v>0.34000000000003183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583.23</v>
      </c>
      <c r="D193" s="2">
        <f>'PR-RAS'!E197</f>
        <v>0</v>
      </c>
      <c r="E193" s="2">
        <v>0</v>
      </c>
      <c r="F193" s="2">
        <v>0</v>
      </c>
      <c r="G193" s="3">
        <f t="shared" si="0"/>
        <v>111.98016000000001</v>
      </c>
      <c r="H193" s="3">
        <f t="shared" si="1"/>
        <v>0.23000000000001819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150</v>
      </c>
      <c r="E194" s="2">
        <v>0</v>
      </c>
      <c r="F194" s="2">
        <v>0</v>
      </c>
      <c r="G194" s="3">
        <f t="shared" si="0"/>
        <v>83.954999999999998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812</v>
      </c>
      <c r="D195" s="2">
        <f>'PR-RAS'!E199</f>
        <v>0</v>
      </c>
      <c r="E195" s="2">
        <v>0</v>
      </c>
      <c r="F195" s="2">
        <v>0</v>
      </c>
      <c r="G195" s="3">
        <f t="shared" si="0"/>
        <v>157.52799999999999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6280.14</v>
      </c>
      <c r="D197" s="2">
        <f>'PR-RAS'!E201</f>
        <v>9269.5</v>
      </c>
      <c r="E197" s="2">
        <v>0</v>
      </c>
      <c r="F197" s="2">
        <v>0</v>
      </c>
      <c r="G197" s="3">
        <f t="shared" si="0"/>
        <v>4864.5514400000002</v>
      </c>
      <c r="H197" s="3">
        <f t="shared" si="1"/>
        <v>0.64000000000032742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36.6</v>
      </c>
      <c r="D198" s="2">
        <f>'PR-RAS'!E202</f>
        <v>18.510000000000002</v>
      </c>
      <c r="E198" s="2">
        <v>0</v>
      </c>
      <c r="F198" s="2">
        <v>0</v>
      </c>
      <c r="G198" s="3">
        <f t="shared" si="0"/>
        <v>14.503140000000002</v>
      </c>
      <c r="H198" s="3">
        <f t="shared" si="1"/>
        <v>0.88999999999999702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36.6</v>
      </c>
      <c r="D212" s="2">
        <f>'PR-RAS'!E216</f>
        <v>18.510000000000002</v>
      </c>
      <c r="E212" s="2">
        <v>0</v>
      </c>
      <c r="F212" s="2">
        <v>0</v>
      </c>
      <c r="G212" s="3">
        <f t="shared" si="0"/>
        <v>15.53382</v>
      </c>
      <c r="H212" s="3">
        <f t="shared" si="1"/>
        <v>0.88999999999999702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36.6</v>
      </c>
      <c r="D213" s="2">
        <f>'PR-RAS'!E217</f>
        <v>18.510000000000002</v>
      </c>
      <c r="E213" s="2">
        <v>0</v>
      </c>
      <c r="F213" s="2">
        <v>0</v>
      </c>
      <c r="G213" s="3">
        <f t="shared" si="0"/>
        <v>15.60744</v>
      </c>
      <c r="H213" s="3">
        <f t="shared" si="1"/>
        <v>0.88999999999999702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22354.47</v>
      </c>
      <c r="D258" s="2">
        <f>'PR-RAS'!E262</f>
        <v>63653.3</v>
      </c>
      <c r="E258" s="2">
        <v>0</v>
      </c>
      <c r="F258" s="2">
        <v>0</v>
      </c>
      <c r="G258" s="3">
        <f t="shared" si="0"/>
        <v>38462.894990000001</v>
      </c>
      <c r="H258" s="3">
        <f t="shared" si="1"/>
        <v>0.77000000000407454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22354.47</v>
      </c>
      <c r="D265" s="2">
        <f>'PR-RAS'!E269</f>
        <v>63653.3</v>
      </c>
      <c r="E265" s="2">
        <v>0</v>
      </c>
      <c r="F265" s="2">
        <v>0</v>
      </c>
      <c r="G265" s="3">
        <f t="shared" si="0"/>
        <v>39510.522480000007</v>
      </c>
      <c r="H265" s="3">
        <f t="shared" si="1"/>
        <v>0.77000000000407454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22354.47</v>
      </c>
      <c r="D267" s="2">
        <f>'PR-RAS'!E271</f>
        <v>63653.3</v>
      </c>
      <c r="E267" s="2">
        <v>0</v>
      </c>
      <c r="F267" s="2">
        <v>0</v>
      </c>
      <c r="G267" s="3">
        <f t="shared" si="0"/>
        <v>39809.844620000003</v>
      </c>
      <c r="H267" s="3">
        <f t="shared" si="1"/>
        <v>0.77000000000407454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868.5</v>
      </c>
      <c r="D269" s="2">
        <f>'PR-RAS'!E273</f>
        <v>877.5</v>
      </c>
      <c r="E269" s="2">
        <v>0</v>
      </c>
      <c r="F269" s="2">
        <v>0</v>
      </c>
      <c r="G269" s="3">
        <f t="shared" si="0"/>
        <v>703.09800000000007</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868.5</v>
      </c>
      <c r="D270" s="2">
        <f>'PR-RAS'!E274</f>
        <v>877.5</v>
      </c>
      <c r="E270" s="2">
        <v>0</v>
      </c>
      <c r="F270" s="2">
        <v>0</v>
      </c>
      <c r="G270" s="3">
        <f t="shared" si="0"/>
        <v>705.72149999999999</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868.5</v>
      </c>
      <c r="D272" s="2">
        <f>'PR-RAS'!E276</f>
        <v>877.5</v>
      </c>
      <c r="E272" s="2">
        <v>0</v>
      </c>
      <c r="F272" s="2">
        <v>0</v>
      </c>
      <c r="G272" s="3">
        <f t="shared" si="0"/>
        <v>710.96850000000006</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1899537.9900000002</v>
      </c>
      <c r="D295" s="2">
        <f>'PR-RAS'!E299</f>
        <v>2310844.1999999993</v>
      </c>
      <c r="E295" s="2">
        <v>0</v>
      </c>
      <c r="F295" s="2">
        <v>0</v>
      </c>
      <c r="G295" s="3">
        <f t="shared" si="12"/>
        <v>1917240.5586599996</v>
      </c>
      <c r="H295" s="3">
        <f t="shared" si="13"/>
        <v>0.20999999903142452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15402.929999999702</v>
      </c>
      <c r="D296" s="2">
        <f>'PR-RAS'!E300</f>
        <v>0</v>
      </c>
      <c r="E296" s="2">
        <v>0</v>
      </c>
      <c r="F296" s="2">
        <v>0</v>
      </c>
      <c r="G296" s="3">
        <f t="shared" si="12"/>
        <v>4543.8643499999116</v>
      </c>
      <c r="H296" s="3">
        <f t="shared" si="13"/>
        <v>7.0000000298023224E-2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152132.39999999944</v>
      </c>
      <c r="E297" s="2">
        <v>0</v>
      </c>
      <c r="F297" s="2">
        <v>0</v>
      </c>
      <c r="G297" s="3">
        <f t="shared" si="12"/>
        <v>90062.380799999664</v>
      </c>
      <c r="H297" s="3">
        <f t="shared" si="13"/>
        <v>0.39999999944120646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8689.43</v>
      </c>
      <c r="D298" s="2">
        <f>'PR-RAS'!E302</f>
        <v>0</v>
      </c>
      <c r="E298" s="2">
        <v>0</v>
      </c>
      <c r="F298" s="2">
        <v>0</v>
      </c>
      <c r="G298" s="3">
        <f t="shared" si="12"/>
        <v>2580.76071</v>
      </c>
      <c r="H298" s="3">
        <f t="shared" si="13"/>
        <v>0.43000000000029104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1084.98</v>
      </c>
      <c r="E299" s="2">
        <v>0</v>
      </c>
      <c r="F299" s="2">
        <v>0</v>
      </c>
      <c r="G299" s="3">
        <f t="shared" si="12"/>
        <v>646.64807999999994</v>
      </c>
      <c r="H299" s="3">
        <f t="shared" si="13"/>
        <v>1.999999999998181E-2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3689.14</v>
      </c>
      <c r="D300" s="2">
        <f>'PR-RAS'!E304</f>
        <v>159269.94</v>
      </c>
      <c r="E300" s="2">
        <v>0</v>
      </c>
      <c r="F300" s="2">
        <v>0</v>
      </c>
      <c r="G300" s="3">
        <f t="shared" si="12"/>
        <v>96346.476980000007</v>
      </c>
      <c r="H300" s="3">
        <f t="shared" si="13"/>
        <v>0.19999999999754436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1396.2</v>
      </c>
      <c r="D301" s="2">
        <f>'PR-RAS'!E305</f>
        <v>240</v>
      </c>
      <c r="E301" s="2">
        <v>0</v>
      </c>
      <c r="F301" s="2">
        <v>0</v>
      </c>
      <c r="G301" s="3">
        <f t="shared" si="12"/>
        <v>562.86</v>
      </c>
      <c r="H301" s="3">
        <f t="shared" si="13"/>
        <v>0.20000000000004547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7735.92</v>
      </c>
      <c r="D355" s="2">
        <f>'PR-RAS'!E360</f>
        <v>12361.36</v>
      </c>
      <c r="E355" s="2">
        <v>0</v>
      </c>
      <c r="F355" s="2">
        <v>0</v>
      </c>
      <c r="G355" s="3">
        <f t="shared" si="12"/>
        <v>11490.358559999999</v>
      </c>
      <c r="H355" s="3">
        <f t="shared" si="13"/>
        <v>0.44000000000050932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7735.92</v>
      </c>
      <c r="D368" s="2">
        <f>'PR-RAS'!E373</f>
        <v>12361.36</v>
      </c>
      <c r="E368" s="2">
        <v>0</v>
      </c>
      <c r="F368" s="2">
        <v>0</v>
      </c>
      <c r="G368" s="3">
        <f t="shared" si="12"/>
        <v>11912.320879999999</v>
      </c>
      <c r="H368" s="3">
        <f t="shared" si="13"/>
        <v>0.44000000000050932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2364</v>
      </c>
      <c r="D374" s="2">
        <f>'PR-RAS'!E379</f>
        <v>8894.92</v>
      </c>
      <c r="E374" s="2">
        <v>0</v>
      </c>
      <c r="F374" s="2">
        <v>0</v>
      </c>
      <c r="G374" s="3">
        <f t="shared" si="12"/>
        <v>7517.3823199999997</v>
      </c>
      <c r="H374" s="3">
        <f t="shared" si="13"/>
        <v>7.999999999992724E-2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4209.93</v>
      </c>
      <c r="E375" s="2">
        <v>0</v>
      </c>
      <c r="F375" s="2">
        <v>0</v>
      </c>
      <c r="G375" s="3">
        <f t="shared" si="12"/>
        <v>3149.0276400000002</v>
      </c>
      <c r="H375" s="3">
        <f t="shared" si="13"/>
        <v>6.9999999999708962E-2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940.15</v>
      </c>
      <c r="D377" s="2">
        <f>'PR-RAS'!E382</f>
        <v>0</v>
      </c>
      <c r="E377" s="2">
        <v>0</v>
      </c>
      <c r="F377" s="2">
        <v>0</v>
      </c>
      <c r="G377" s="3">
        <f t="shared" si="12"/>
        <v>353.49639999999999</v>
      </c>
      <c r="H377" s="3">
        <f t="shared" si="13"/>
        <v>0.14999999999997726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1423.85</v>
      </c>
      <c r="D381" s="2">
        <f>'PR-RAS'!E386</f>
        <v>4684.99</v>
      </c>
      <c r="E381" s="2">
        <v>0</v>
      </c>
      <c r="F381" s="2">
        <v>0</v>
      </c>
      <c r="G381" s="3">
        <f t="shared" si="12"/>
        <v>4101.6553999999996</v>
      </c>
      <c r="H381" s="3">
        <f t="shared" si="13"/>
        <v>0.16000000000030923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5371.92</v>
      </c>
      <c r="D388" s="2">
        <f>'PR-RAS'!E393</f>
        <v>3466.44</v>
      </c>
      <c r="E388" s="2">
        <v>0</v>
      </c>
      <c r="F388" s="2">
        <v>0</v>
      </c>
      <c r="G388" s="3">
        <f t="shared" si="12"/>
        <v>4761.9575999999997</v>
      </c>
      <c r="H388" s="3">
        <f t="shared" si="13"/>
        <v>0.51999999999998181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5371.92</v>
      </c>
      <c r="D389" s="2">
        <f>'PR-RAS'!E394</f>
        <v>3466.44</v>
      </c>
      <c r="E389" s="2">
        <v>0</v>
      </c>
      <c r="F389" s="2">
        <v>0</v>
      </c>
      <c r="G389" s="3">
        <f t="shared" si="12"/>
        <v>4774.2623999999996</v>
      </c>
      <c r="H389" s="3">
        <f t="shared" si="13"/>
        <v>0.51999999999998181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7735.92</v>
      </c>
      <c r="D413" s="2">
        <f>'PR-RAS'!E418</f>
        <v>12361.36</v>
      </c>
      <c r="E413" s="2">
        <v>0</v>
      </c>
      <c r="F413" s="2">
        <v>0</v>
      </c>
      <c r="G413" s="3">
        <f t="shared" si="12"/>
        <v>13372.95968</v>
      </c>
      <c r="H413" s="3">
        <f t="shared" si="13"/>
        <v>0.44000000000050932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17441.419999999998</v>
      </c>
      <c r="D415" s="2">
        <f>'PR-RAS'!E420</f>
        <v>0</v>
      </c>
      <c r="E415" s="2">
        <v>0</v>
      </c>
      <c r="F415" s="2">
        <v>0</v>
      </c>
      <c r="G415" s="3">
        <f t="shared" si="12"/>
        <v>7220.747879999999</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1914940.92</v>
      </c>
      <c r="D417" s="2">
        <f>'PR-RAS'!E422</f>
        <v>2158711.7999999998</v>
      </c>
      <c r="E417" s="2">
        <v>0</v>
      </c>
      <c r="F417" s="2">
        <v>0</v>
      </c>
      <c r="G417" s="3">
        <f t="shared" si="12"/>
        <v>2592663.6403199998</v>
      </c>
      <c r="H417" s="3">
        <f t="shared" si="13"/>
        <v>0.28000000026077032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1907273.9100000001</v>
      </c>
      <c r="D418" s="2">
        <f>'PR-RAS'!E423</f>
        <v>2323205.5599999991</v>
      </c>
      <c r="E418" s="2">
        <v>0</v>
      </c>
      <c r="F418" s="2">
        <v>0</v>
      </c>
      <c r="G418" s="3">
        <f t="shared" si="12"/>
        <v>2732886.6575099993</v>
      </c>
      <c r="H418" s="3">
        <f t="shared" si="13"/>
        <v>0.53000000072643161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7667.0099999997765</v>
      </c>
      <c r="D419" s="2">
        <f>'PR-RAS'!E424</f>
        <v>0</v>
      </c>
      <c r="E419" s="2">
        <v>0</v>
      </c>
      <c r="F419" s="2">
        <v>0</v>
      </c>
      <c r="G419" s="3">
        <f t="shared" si="12"/>
        <v>3204.8101799999063</v>
      </c>
      <c r="H419" s="3">
        <f t="shared" si="13"/>
        <v>9.9999997764825821E-3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164493.75999999931</v>
      </c>
      <c r="E420" s="2">
        <v>0</v>
      </c>
      <c r="F420" s="2">
        <v>0</v>
      </c>
      <c r="G420" s="3">
        <f t="shared" si="12"/>
        <v>137845.77087999941</v>
      </c>
      <c r="H420" s="3">
        <f t="shared" si="13"/>
        <v>0.24000000068917871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8751.989999999998</v>
      </c>
      <c r="D422" s="2">
        <f>'PR-RAS'!E427</f>
        <v>1084.98</v>
      </c>
      <c r="E422" s="2">
        <v>0</v>
      </c>
      <c r="F422" s="2">
        <v>0</v>
      </c>
      <c r="G422" s="3">
        <f t="shared" si="12"/>
        <v>4598.1409499999991</v>
      </c>
      <c r="H422" s="3">
        <f t="shared" si="13"/>
        <v>3.0000000002019078E-2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3689.14</v>
      </c>
      <c r="D423" s="2">
        <f>'PR-RAS'!E428</f>
        <v>159269.94</v>
      </c>
      <c r="E423" s="2">
        <v>0</v>
      </c>
      <c r="F423" s="2">
        <v>0</v>
      </c>
      <c r="G423" s="3">
        <f t="shared" si="12"/>
        <v>135980.64644000001</v>
      </c>
      <c r="H423" s="3">
        <f t="shared" si="13"/>
        <v>0.19999999999754436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1914940.92</v>
      </c>
      <c r="D637" s="2">
        <f>'PR-RAS'!E643</f>
        <v>2158711.7999999998</v>
      </c>
      <c r="E637" s="2">
        <v>0</v>
      </c>
      <c r="F637" s="2">
        <v>0</v>
      </c>
      <c r="G637" s="3">
        <f t="shared" si="14"/>
        <v>3963783.8347199997</v>
      </c>
      <c r="H637" s="3">
        <f t="shared" si="15"/>
        <v>0.28000000026077032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1907273.9100000001</v>
      </c>
      <c r="D638" s="2">
        <f>'PR-RAS'!E644</f>
        <v>2323205.5599999991</v>
      </c>
      <c r="E638" s="2">
        <v>0</v>
      </c>
      <c r="F638" s="2">
        <v>0</v>
      </c>
      <c r="G638" s="3">
        <f t="shared" si="14"/>
        <v>4174697.364109999</v>
      </c>
      <c r="H638" s="3">
        <f t="shared" si="15"/>
        <v>0.53000000072643161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7667.0099999997765</v>
      </c>
      <c r="D639" s="2">
        <f>'PR-RAS'!E645</f>
        <v>0</v>
      </c>
      <c r="E639" s="2">
        <v>0</v>
      </c>
      <c r="F639" s="2">
        <v>0</v>
      </c>
      <c r="G639" s="3">
        <f t="shared" si="14"/>
        <v>4891.5523799998573</v>
      </c>
      <c r="H639" s="3">
        <f t="shared" si="15"/>
        <v>9.9999997764825821E-3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164493.75999999931</v>
      </c>
      <c r="E640" s="2">
        <v>0</v>
      </c>
      <c r="F640" s="2">
        <v>0</v>
      </c>
      <c r="G640" s="3">
        <f t="shared" si="14"/>
        <v>210223.02527999913</v>
      </c>
      <c r="H640" s="3">
        <f t="shared" si="15"/>
        <v>0.24000000068917871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8751.989999999998</v>
      </c>
      <c r="D642" s="2">
        <f>'PR-RAS'!E648</f>
        <v>1084.98</v>
      </c>
      <c r="E642" s="2">
        <v>0</v>
      </c>
      <c r="F642" s="2">
        <v>0</v>
      </c>
      <c r="G642" s="3">
        <f t="shared" si="14"/>
        <v>7000.9699499999979</v>
      </c>
      <c r="H642" s="3">
        <f t="shared" si="15"/>
        <v>3.0000000002019078E-2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1084.9800000002215</v>
      </c>
      <c r="D644" s="2">
        <f>'PR-RAS'!E650</f>
        <v>165578.73999999932</v>
      </c>
      <c r="E644" s="2">
        <v>0</v>
      </c>
      <c r="F644" s="2">
        <v>0</v>
      </c>
      <c r="G644" s="3">
        <f t="shared" si="14"/>
        <v>213631.90177999926</v>
      </c>
      <c r="H644" s="3">
        <f t="shared" si="15"/>
        <v>0.28000000045722118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67</v>
      </c>
      <c r="E651" s="2">
        <v>0</v>
      </c>
      <c r="F651" s="2">
        <v>0</v>
      </c>
      <c r="G651" s="3">
        <f t="shared" si="14"/>
        <v>130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64</v>
      </c>
      <c r="E653" s="2">
        <v>0</v>
      </c>
      <c r="F653" s="2">
        <v>0</v>
      </c>
      <c r="G653" s="3">
        <f t="shared" si="14"/>
        <v>124.53200000000001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1723613.96</v>
      </c>
      <c r="D676" s="2">
        <f>'PR-RAS'!E683</f>
        <v>1851284.8</v>
      </c>
      <c r="E676" s="2">
        <v>0</v>
      </c>
      <c r="F676" s="2">
        <v>0</v>
      </c>
      <c r="G676" s="3">
        <f t="shared" si="14"/>
        <v>3662673.9030000004</v>
      </c>
      <c r="H676" s="3">
        <f t="shared" si="15"/>
        <v>0.23999999999068677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25566.12</v>
      </c>
      <c r="D677" s="2">
        <f>'PR-RAS'!E684</f>
        <v>100751.71</v>
      </c>
      <c r="E677" s="2">
        <v>0</v>
      </c>
      <c r="F677" s="2">
        <v>0</v>
      </c>
      <c r="G677" s="3">
        <f t="shared" si="14"/>
        <v>153499.00904</v>
      </c>
      <c r="H677" s="3">
        <f t="shared" si="15"/>
        <v>0.40999999999257852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3048.67</v>
      </c>
      <c r="D678" s="2">
        <f>'PR-RAS'!E685</f>
        <v>2575.71</v>
      </c>
      <c r="E678" s="2">
        <v>0</v>
      </c>
      <c r="F678" s="2">
        <v>0</v>
      </c>
      <c r="G678" s="3">
        <f t="shared" si="14"/>
        <v>5551.4609300000002</v>
      </c>
      <c r="H678" s="3">
        <f t="shared" si="15"/>
        <v>0.61999999999989086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5151</v>
      </c>
      <c r="D717" s="2">
        <f>'PR-RAS'!E724</f>
        <v>4151.8999999999996</v>
      </c>
      <c r="E717" s="2">
        <v>0</v>
      </c>
      <c r="F717" s="2">
        <v>0</v>
      </c>
      <c r="G717" s="3">
        <f t="shared" si="14"/>
        <v>9633.6367999999984</v>
      </c>
      <c r="H717" s="3">
        <f t="shared" si="15"/>
        <v>0.1000000000003638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2967.19</v>
      </c>
      <c r="E725" s="2">
        <v>0</v>
      </c>
      <c r="F725" s="2">
        <v>0</v>
      </c>
      <c r="G725" s="3">
        <f t="shared" si="14"/>
        <v>5869.3376799999996</v>
      </c>
      <c r="H725" s="3">
        <f t="shared" si="15"/>
        <v>0.63000000000010914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882.88</v>
      </c>
      <c r="E726" s="2">
        <v>0</v>
      </c>
      <c r="F726" s="2">
        <v>0</v>
      </c>
      <c r="G726" s="3">
        <f t="shared" si="14"/>
        <v>2560.3519999999999</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53853.72</v>
      </c>
      <c r="D727" s="2">
        <f>'PR-RAS'!E734</f>
        <v>59129.4</v>
      </c>
      <c r="E727" s="2">
        <v>0</v>
      </c>
      <c r="F727" s="2">
        <v>0</v>
      </c>
      <c r="G727" s="3">
        <f t="shared" si="14"/>
        <v>124953.68952000001</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1241.6400000000001</v>
      </c>
      <c r="D729" s="2">
        <f>'PR-RAS'!E736</f>
        <v>1352.47</v>
      </c>
      <c r="E729" s="2">
        <v>0</v>
      </c>
      <c r="F729" s="2">
        <v>0</v>
      </c>
      <c r="G729" s="3">
        <f t="shared" si="14"/>
        <v>2873.11024</v>
      </c>
      <c r="H729" s="3">
        <f t="shared" si="15"/>
        <v>0.82999999999992724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1200.9000000000001</v>
      </c>
      <c r="D731" s="2">
        <f>'PR-RAS'!E738</f>
        <v>808.18</v>
      </c>
      <c r="E731" s="2">
        <v>0</v>
      </c>
      <c r="F731" s="2">
        <v>0</v>
      </c>
      <c r="G731" s="3">
        <f t="shared" si="14"/>
        <v>2056.5998</v>
      </c>
      <c r="H731" s="3">
        <f t="shared" si="15"/>
        <v>0.27999999999985903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22354.47</v>
      </c>
      <c r="D848" s="2">
        <f>'PR-RAS'!E855</f>
        <v>63653.3</v>
      </c>
      <c r="E848" s="2">
        <v>0</v>
      </c>
      <c r="F848" s="2">
        <v>0</v>
      </c>
      <c r="G848" s="3">
        <f t="shared" si="34"/>
        <v>126762.92629</v>
      </c>
      <c r="H848" s="3">
        <f t="shared" si="35"/>
        <v>0.77000000000407454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3974446.4199999995</v>
      </c>
      <c r="D1011" s="7">
        <f>BILANCA!E6</f>
        <v>4077445.31</v>
      </c>
      <c r="E1011" s="7">
        <v>0</v>
      </c>
      <c r="F1011" s="7">
        <v>0</v>
      </c>
      <c r="G1011" s="8">
        <f t="shared" ref="G1011:G1306" si="38">B1011/1000*C1011+B1011/500*D1011</f>
        <v>12129.33704</v>
      </c>
      <c r="H1011" s="8">
        <f t="shared" si="35"/>
        <v>0.72999999951571226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3965514.6599999997</v>
      </c>
      <c r="D1012" s="2">
        <f>BILANCA!E7</f>
        <v>3906383.52</v>
      </c>
      <c r="E1012" s="2">
        <v>0</v>
      </c>
      <c r="F1012" s="2">
        <v>0</v>
      </c>
      <c r="G1012" s="3">
        <f t="shared" si="38"/>
        <v>23556.563399999999</v>
      </c>
      <c r="H1012" s="3">
        <f t="shared" si="35"/>
        <v>0.82000000029802322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66333.84</v>
      </c>
      <c r="D1013" s="2">
        <f>BILANCA!E8</f>
        <v>66333.84</v>
      </c>
      <c r="E1013" s="2">
        <v>0</v>
      </c>
      <c r="F1013" s="2">
        <v>0</v>
      </c>
      <c r="G1013" s="3">
        <f t="shared" si="38"/>
        <v>597.00455999999997</v>
      </c>
      <c r="H1013" s="3">
        <f t="shared" si="35"/>
        <v>0.32000000000698492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66333.84</v>
      </c>
      <c r="D1014" s="2">
        <f>BILANCA!E9</f>
        <v>66333.84</v>
      </c>
      <c r="E1014" s="2">
        <v>0</v>
      </c>
      <c r="F1014" s="2">
        <v>0</v>
      </c>
      <c r="G1014" s="3">
        <f t="shared" si="38"/>
        <v>796.00607999999988</v>
      </c>
      <c r="H1014" s="3">
        <f t="shared" si="35"/>
        <v>0.32000000000698492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3899180.82</v>
      </c>
      <c r="D1017" s="2">
        <f>BILANCA!E12</f>
        <v>3840049.68</v>
      </c>
      <c r="E1017" s="2">
        <v>0</v>
      </c>
      <c r="F1017" s="2">
        <v>0</v>
      </c>
      <c r="G1017" s="3">
        <f t="shared" si="38"/>
        <v>81054.961259999996</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3866006.44</v>
      </c>
      <c r="D1018" s="2">
        <f>BILANCA!E13</f>
        <v>3807283.93</v>
      </c>
      <c r="E1018" s="2">
        <v>0</v>
      </c>
      <c r="F1018" s="2">
        <v>0</v>
      </c>
      <c r="G1018" s="3">
        <f t="shared" si="38"/>
        <v>91844.594400000002</v>
      </c>
      <c r="H1018" s="3">
        <f t="shared" si="35"/>
        <v>0.50999999977648258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4649710.99</v>
      </c>
      <c r="D1020" s="2">
        <f>BILANCA!E15</f>
        <v>4649710.99</v>
      </c>
      <c r="E1020" s="2">
        <v>0</v>
      </c>
      <c r="F1020" s="2">
        <v>0</v>
      </c>
      <c r="G1020" s="3">
        <f t="shared" si="38"/>
        <v>139491.3297</v>
      </c>
      <c r="H1020" s="3">
        <f t="shared" si="35"/>
        <v>1.9999999552965164E-2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20547.13</v>
      </c>
      <c r="D1022" s="2">
        <f>BILANCA!E17</f>
        <v>20547.13</v>
      </c>
      <c r="E1022" s="2">
        <v>0</v>
      </c>
      <c r="F1022" s="2">
        <v>0</v>
      </c>
      <c r="G1022" s="3">
        <f t="shared" si="38"/>
        <v>739.69668000000001</v>
      </c>
      <c r="H1022" s="3">
        <f t="shared" si="35"/>
        <v>0.26000000000203727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804251.68</v>
      </c>
      <c r="D1023" s="2">
        <f>BILANCA!E18</f>
        <v>862974.19</v>
      </c>
      <c r="E1023" s="2">
        <v>0</v>
      </c>
      <c r="F1023" s="2">
        <v>0</v>
      </c>
      <c r="G1023" s="3">
        <f t="shared" si="38"/>
        <v>32892.600779999993</v>
      </c>
      <c r="H1023" s="3">
        <f t="shared" si="35"/>
        <v>0.5099999998928979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19546.52999999997</v>
      </c>
      <c r="D1024" s="2">
        <f>BILANCA!E19</f>
        <v>20041.930000000051</v>
      </c>
      <c r="E1024" s="2">
        <v>0</v>
      </c>
      <c r="F1024" s="2">
        <v>0</v>
      </c>
      <c r="G1024" s="3">
        <f t="shared" si="38"/>
        <v>834.82546000000104</v>
      </c>
      <c r="H1024" s="3">
        <f t="shared" si="35"/>
        <v>0.53999999997904524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229260.41</v>
      </c>
      <c r="D1025" s="2">
        <f>BILANCA!E20</f>
        <v>220440.6</v>
      </c>
      <c r="E1025" s="2">
        <v>0</v>
      </c>
      <c r="F1025" s="2">
        <v>0</v>
      </c>
      <c r="G1025" s="3">
        <f t="shared" si="38"/>
        <v>10052.12415</v>
      </c>
      <c r="H1025" s="3">
        <f t="shared" si="35"/>
        <v>0.80999999999767169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17295</v>
      </c>
      <c r="D1026" s="2">
        <f>BILANCA!E21</f>
        <v>12133.16</v>
      </c>
      <c r="E1026" s="2">
        <v>0</v>
      </c>
      <c r="F1026" s="2">
        <v>0</v>
      </c>
      <c r="G1026" s="3">
        <f t="shared" si="38"/>
        <v>664.98112000000003</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23076.720000000001</v>
      </c>
      <c r="D1027" s="2">
        <f>BILANCA!E22</f>
        <v>21450.06</v>
      </c>
      <c r="E1027" s="2">
        <v>0</v>
      </c>
      <c r="F1027" s="2">
        <v>0</v>
      </c>
      <c r="G1027" s="3">
        <f t="shared" si="38"/>
        <v>1121.6062800000002</v>
      </c>
      <c r="H1027" s="3">
        <f t="shared" si="35"/>
        <v>0.34000000000014552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358.35</v>
      </c>
      <c r="D1029" s="2">
        <f>BILANCA!E24</f>
        <v>358.35</v>
      </c>
      <c r="E1029" s="2">
        <v>0</v>
      </c>
      <c r="F1029" s="2">
        <v>0</v>
      </c>
      <c r="G1029" s="3">
        <f t="shared" si="38"/>
        <v>20.42595</v>
      </c>
      <c r="H1029" s="3">
        <f t="shared" si="35"/>
        <v>0.70000000000004547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27593.759999999998</v>
      </c>
      <c r="D1030" s="2">
        <f>BILANCA!E25</f>
        <v>25896.99</v>
      </c>
      <c r="E1030" s="2">
        <v>0</v>
      </c>
      <c r="F1030" s="2">
        <v>0</v>
      </c>
      <c r="G1030" s="3">
        <f t="shared" si="38"/>
        <v>1587.7547999999999</v>
      </c>
      <c r="H1030" s="3">
        <f t="shared" si="35"/>
        <v>0.25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58658.5</v>
      </c>
      <c r="D1031" s="2">
        <f>BILANCA!E26</f>
        <v>58004.959999999999</v>
      </c>
      <c r="E1031" s="2">
        <v>0</v>
      </c>
      <c r="F1031" s="2">
        <v>0</v>
      </c>
      <c r="G1031" s="3">
        <f t="shared" si="38"/>
        <v>3668.0368200000003</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336696.21</v>
      </c>
      <c r="D1033" s="2">
        <f>BILANCA!E28</f>
        <v>318242.19</v>
      </c>
      <c r="E1033" s="2">
        <v>0</v>
      </c>
      <c r="F1033" s="2">
        <v>0</v>
      </c>
      <c r="G1033" s="3">
        <f t="shared" si="38"/>
        <v>22383.153570000002</v>
      </c>
      <c r="H1033" s="3">
        <f t="shared" si="35"/>
        <v>0.40000000002328306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1268.29</v>
      </c>
      <c r="D1035" s="2">
        <f>BILANCA!E30</f>
        <v>777.22</v>
      </c>
      <c r="E1035" s="2">
        <v>0</v>
      </c>
      <c r="F1035" s="2">
        <v>0</v>
      </c>
      <c r="G1035" s="3">
        <f t="shared" si="38"/>
        <v>70.568250000000006</v>
      </c>
      <c r="H1035" s="3">
        <f t="shared" si="35"/>
        <v>0.50999999999999091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1268.29</v>
      </c>
      <c r="D1039" s="2">
        <f>BILANCA!E34</f>
        <v>777.22</v>
      </c>
      <c r="E1039" s="2">
        <v>0</v>
      </c>
      <c r="F1039" s="2">
        <v>0</v>
      </c>
      <c r="G1039" s="3">
        <f t="shared" si="38"/>
        <v>81.859170000000006</v>
      </c>
      <c r="H1039" s="3">
        <f t="shared" si="35"/>
        <v>0.50999999999999091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13627.850000000006</v>
      </c>
      <c r="D1040" s="2">
        <f>BILANCA!E35</f>
        <v>12723.820000000003</v>
      </c>
      <c r="E1040" s="2">
        <v>0</v>
      </c>
      <c r="F1040" s="2">
        <v>0</v>
      </c>
      <c r="G1040" s="3">
        <f t="shared" si="38"/>
        <v>1172.2647000000002</v>
      </c>
      <c r="H1040" s="3">
        <f t="shared" si="35"/>
        <v>0.32999999999083229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53357.91</v>
      </c>
      <c r="D1041" s="2">
        <f>BILANCA!E36</f>
        <v>45445.48</v>
      </c>
      <c r="E1041" s="2">
        <v>0</v>
      </c>
      <c r="F1041" s="2">
        <v>0</v>
      </c>
      <c r="G1041" s="3">
        <f t="shared" si="38"/>
        <v>4471.71497</v>
      </c>
      <c r="H1041" s="3">
        <f t="shared" si="35"/>
        <v>0.56999999999970896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39730.06</v>
      </c>
      <c r="D1045" s="2">
        <f>BILANCA!E40</f>
        <v>32721.66</v>
      </c>
      <c r="E1045" s="2">
        <v>0</v>
      </c>
      <c r="F1045" s="2">
        <v>0</v>
      </c>
      <c r="G1045" s="3">
        <f t="shared" si="38"/>
        <v>3681.0682999999999</v>
      </c>
      <c r="H1045" s="3">
        <f t="shared" si="35"/>
        <v>0.39999999999781721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585.30999999999995</v>
      </c>
      <c r="D1052" s="2">
        <f>BILANCA!E47</f>
        <v>99.54</v>
      </c>
      <c r="E1052" s="2">
        <v>0</v>
      </c>
      <c r="F1052" s="2">
        <v>0</v>
      </c>
      <c r="G1052" s="3">
        <f t="shared" si="38"/>
        <v>32.944379999999995</v>
      </c>
      <c r="H1052" s="3">
        <f t="shared" si="35"/>
        <v>0.76999999999993918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585.30999999999995</v>
      </c>
      <c r="D1055" s="2">
        <f>BILANCA!E50</f>
        <v>99.54</v>
      </c>
      <c r="E1055" s="2">
        <v>0</v>
      </c>
      <c r="F1055" s="2">
        <v>0</v>
      </c>
      <c r="G1055" s="3">
        <f t="shared" si="38"/>
        <v>35.297550000000001</v>
      </c>
      <c r="H1055" s="3">
        <f t="shared" si="35"/>
        <v>0.76999999999993918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74502.98</v>
      </c>
      <c r="D1059" s="2">
        <f>BILANCA!E54</f>
        <v>70911.45</v>
      </c>
      <c r="E1059" s="2">
        <v>0</v>
      </c>
      <c r="F1059" s="2">
        <v>0</v>
      </c>
      <c r="G1059" s="3">
        <f t="shared" si="38"/>
        <v>10599.968120000001</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74502.98</v>
      </c>
      <c r="D1060" s="2">
        <f>BILANCA!E55</f>
        <v>70911.45</v>
      </c>
      <c r="E1060" s="2">
        <v>0</v>
      </c>
      <c r="F1060" s="2">
        <v>0</v>
      </c>
      <c r="G1060" s="3">
        <f t="shared" si="38"/>
        <v>10816.294</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8931.76</v>
      </c>
      <c r="D1074" s="2">
        <f>BILANCA!E69</f>
        <v>171061.78999999998</v>
      </c>
      <c r="E1074" s="2">
        <v>0</v>
      </c>
      <c r="F1074" s="2">
        <v>0</v>
      </c>
      <c r="G1074" s="3">
        <f t="shared" si="38"/>
        <v>22467.541759999996</v>
      </c>
      <c r="H1074" s="3">
        <f t="shared" si="35"/>
        <v>0.45000000002073648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1618.34</v>
      </c>
      <c r="D1087" s="2">
        <f>BILANCA!E82</f>
        <v>1354.52</v>
      </c>
      <c r="E1087" s="2">
        <v>0</v>
      </c>
      <c r="F1087" s="2">
        <v>0</v>
      </c>
      <c r="G1087" s="3">
        <f t="shared" si="38"/>
        <v>333.20826</v>
      </c>
      <c r="H1087" s="3">
        <f t="shared" si="35"/>
        <v>0.81999999999993634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152.32</v>
      </c>
      <c r="D1089" s="2">
        <f>BILANCA!E84</f>
        <v>0</v>
      </c>
      <c r="E1089" s="2">
        <v>0</v>
      </c>
      <c r="F1089" s="2">
        <v>0</v>
      </c>
      <c r="G1089" s="3">
        <f t="shared" si="38"/>
        <v>12.03328</v>
      </c>
      <c r="H1089" s="3">
        <f t="shared" si="35"/>
        <v>0.31999999999999318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1466.02</v>
      </c>
      <c r="D1092" s="2">
        <f>BILANCA!E87</f>
        <v>1354.52</v>
      </c>
      <c r="E1092" s="2">
        <v>0</v>
      </c>
      <c r="F1092" s="2">
        <v>0</v>
      </c>
      <c r="G1092" s="3">
        <f t="shared" si="38"/>
        <v>342.35491999999999</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7313.42</v>
      </c>
      <c r="D1152" s="2">
        <f>BILANCA!E147</f>
        <v>169707.27</v>
      </c>
      <c r="E1152" s="2">
        <v>0</v>
      </c>
      <c r="F1152" s="2">
        <v>0</v>
      </c>
      <c r="G1152" s="3">
        <f t="shared" si="38"/>
        <v>49235.370319999995</v>
      </c>
      <c r="H1152" s="3">
        <f t="shared" si="41"/>
        <v>0.68999999998959538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156610.57</v>
      </c>
      <c r="E1155" s="2">
        <v>0</v>
      </c>
      <c r="F1155" s="2">
        <v>0</v>
      </c>
      <c r="G1155" s="3">
        <f t="shared" si="38"/>
        <v>45417.065300000002</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156610.57</v>
      </c>
      <c r="E1161" s="2">
        <v>0</v>
      </c>
      <c r="F1161" s="2">
        <v>0</v>
      </c>
      <c r="G1161" s="3">
        <f t="shared" si="38"/>
        <v>47296.392140000004</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8246.84</v>
      </c>
      <c r="D1165" s="2">
        <f>BILANCA!E160</f>
        <v>8595.41</v>
      </c>
      <c r="E1165" s="2">
        <v>0</v>
      </c>
      <c r="F1165" s="2">
        <v>0</v>
      </c>
      <c r="G1165" s="3">
        <f t="shared" si="38"/>
        <v>3942.8373000000001</v>
      </c>
      <c r="H1165" s="3">
        <f t="shared" si="41"/>
        <v>0.56999999999970896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1396.2</v>
      </c>
      <c r="D1166" s="2">
        <f>BILANCA!E161</f>
        <v>240</v>
      </c>
      <c r="E1166" s="2">
        <v>0</v>
      </c>
      <c r="F1166" s="2">
        <v>0</v>
      </c>
      <c r="G1166" s="3">
        <f t="shared" si="38"/>
        <v>292.68719999999996</v>
      </c>
      <c r="H1166" s="3">
        <f t="shared" si="41"/>
        <v>0.20000000000004547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3624.31</v>
      </c>
      <c r="D1167" s="2">
        <f>BILANCA!E162</f>
        <v>10437.33</v>
      </c>
      <c r="E1167" s="2">
        <v>0</v>
      </c>
      <c r="F1167" s="2">
        <v>0</v>
      </c>
      <c r="G1167" s="3">
        <f t="shared" si="38"/>
        <v>3846.3382900000001</v>
      </c>
      <c r="H1167" s="3">
        <f t="shared" si="41"/>
        <v>0.63999999999987267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5953.93</v>
      </c>
      <c r="D1169" s="2">
        <f>BILANCA!E164</f>
        <v>6176.04</v>
      </c>
      <c r="E1169" s="2">
        <v>0</v>
      </c>
      <c r="F1169" s="2">
        <v>0</v>
      </c>
      <c r="G1169" s="3">
        <f t="shared" si="38"/>
        <v>2910.6555900000003</v>
      </c>
      <c r="H1169" s="3">
        <f t="shared" si="41"/>
        <v>0.10999999999967258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3974446.4200000004</v>
      </c>
      <c r="D1180" s="2">
        <f>BILANCA!E176</f>
        <v>4077445.3099999996</v>
      </c>
      <c r="E1180" s="2">
        <v>0</v>
      </c>
      <c r="F1180" s="2">
        <v>0</v>
      </c>
      <c r="G1180" s="3">
        <f t="shared" si="38"/>
        <v>2061987.2968000001</v>
      </c>
      <c r="H1180" s="3">
        <f t="shared" si="41"/>
        <v>0.72999999998137355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6327.5999999999995</v>
      </c>
      <c r="D1181" s="2">
        <f>BILANCA!E177</f>
        <v>177370.59000000003</v>
      </c>
      <c r="E1181" s="2">
        <v>0</v>
      </c>
      <c r="F1181" s="2">
        <v>0</v>
      </c>
      <c r="G1181" s="3">
        <f t="shared" si="38"/>
        <v>61742.761380000011</v>
      </c>
      <c r="H1181" s="3">
        <f t="shared" si="41"/>
        <v>0.80999999997493433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6245.6299999999992</v>
      </c>
      <c r="D1182" s="2">
        <f>BILANCA!E178</f>
        <v>175958.82</v>
      </c>
      <c r="E1182" s="2">
        <v>0</v>
      </c>
      <c r="F1182" s="2">
        <v>0</v>
      </c>
      <c r="G1182" s="3">
        <f t="shared" si="38"/>
        <v>61604.082439999998</v>
      </c>
      <c r="H1182" s="3">
        <f t="shared" si="41"/>
        <v>0.54999999999381544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158199.18</v>
      </c>
      <c r="E1183" s="2">
        <v>0</v>
      </c>
      <c r="F1183" s="2">
        <v>0</v>
      </c>
      <c r="G1183" s="3">
        <f t="shared" si="38"/>
        <v>54736.91627999999</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4777.95</v>
      </c>
      <c r="D1184" s="2">
        <f>BILANCA!E180</f>
        <v>17759.64</v>
      </c>
      <c r="E1184" s="2">
        <v>0</v>
      </c>
      <c r="F1184" s="2">
        <v>0</v>
      </c>
      <c r="G1184" s="3">
        <f t="shared" si="38"/>
        <v>7011.7180199999993</v>
      </c>
      <c r="H1184" s="3">
        <f t="shared" si="41"/>
        <v>0.41000000000076398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1466.02</v>
      </c>
      <c r="D1200" s="2">
        <f>BILANCA!E196</f>
        <v>0</v>
      </c>
      <c r="E1200" s="2">
        <v>0</v>
      </c>
      <c r="F1200" s="2">
        <v>0</v>
      </c>
      <c r="G1200" s="3">
        <f t="shared" si="38"/>
        <v>278.54379999999998</v>
      </c>
      <c r="H1200" s="3">
        <f t="shared" si="41"/>
        <v>1.999999999998181E-2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76.89</v>
      </c>
      <c r="E1201" s="2">
        <v>0</v>
      </c>
      <c r="F1201" s="2">
        <v>0</v>
      </c>
      <c r="G1201" s="3">
        <f t="shared" si="38"/>
        <v>29.371980000000001</v>
      </c>
      <c r="H1201" s="3">
        <f t="shared" si="41"/>
        <v>0.10999999999999943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76.89</v>
      </c>
      <c r="E1203" s="2">
        <v>0</v>
      </c>
      <c r="F1203" s="2">
        <v>0</v>
      </c>
      <c r="G1203" s="3">
        <f t="shared" si="44"/>
        <v>29.679539999999999</v>
      </c>
      <c r="H1203" s="3">
        <f t="shared" si="45"/>
        <v>0.10999999999999943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1224.68</v>
      </c>
      <c r="E1251" s="2">
        <v>0</v>
      </c>
      <c r="F1251" s="2">
        <v>0</v>
      </c>
      <c r="G1251" s="3">
        <f>B1251/1000*C1251+B1251/500*D1251</f>
        <v>590.29575999999997</v>
      </c>
      <c r="H1251" s="3">
        <f>ABS(C1251-ROUND(C1251,0))+ABS(D1251-ROUND(D1251,0))</f>
        <v>0.31999999999993634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81.97</v>
      </c>
      <c r="D1252" s="2">
        <f>BILANCA!E248</f>
        <v>110.2</v>
      </c>
      <c r="E1252" s="2">
        <v>0</v>
      </c>
      <c r="F1252" s="2">
        <v>0</v>
      </c>
      <c r="G1252" s="3">
        <f t="shared" si="38"/>
        <v>73.173540000000003</v>
      </c>
      <c r="H1252" s="3">
        <f t="shared" si="41"/>
        <v>0.23000000000000398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81.97</v>
      </c>
      <c r="D1254" s="2">
        <f>BILANCA!E250</f>
        <v>110.2</v>
      </c>
      <c r="E1254" s="2">
        <v>0</v>
      </c>
      <c r="F1254" s="2">
        <v>0</v>
      </c>
      <c r="G1254" s="3">
        <f t="shared" si="38"/>
        <v>73.778279999999995</v>
      </c>
      <c r="H1254" s="3">
        <f t="shared" si="41"/>
        <v>0.23000000000000398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3968118.8200000003</v>
      </c>
      <c r="D1255" s="2">
        <f>BILANCA!E251</f>
        <v>3900074.7199999997</v>
      </c>
      <c r="E1255" s="2">
        <v>0</v>
      </c>
      <c r="F1255" s="2">
        <v>0</v>
      </c>
      <c r="G1255" s="3">
        <f t="shared" si="38"/>
        <v>2883225.7237</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3965514.66</v>
      </c>
      <c r="D1256" s="2">
        <f>BILANCA!E252</f>
        <v>3906383.52</v>
      </c>
      <c r="E1256" s="2">
        <v>0</v>
      </c>
      <c r="F1256" s="2">
        <v>0</v>
      </c>
      <c r="G1256" s="3">
        <f t="shared" si="38"/>
        <v>2897457.2982000001</v>
      </c>
      <c r="H1256" s="3">
        <f t="shared" si="41"/>
        <v>0.81999999983236194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3965514.66</v>
      </c>
      <c r="D1257" s="2">
        <f>BILANCA!E253</f>
        <v>3906383.52</v>
      </c>
      <c r="E1257" s="2">
        <v>0</v>
      </c>
      <c r="F1257" s="2">
        <v>0</v>
      </c>
      <c r="G1257" s="3">
        <f t="shared" si="38"/>
        <v>2909235.5799000002</v>
      </c>
      <c r="H1257" s="3">
        <f t="shared" si="41"/>
        <v>0.81999999983236194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-1084.9800000000005</v>
      </c>
      <c r="D1259" s="2">
        <f>BILANCA!E255</f>
        <v>-165578.74000000002</v>
      </c>
      <c r="E1259" s="2">
        <v>0</v>
      </c>
      <c r="F1259" s="2">
        <v>0</v>
      </c>
      <c r="G1259" s="3">
        <f t="shared" si="38"/>
        <v>-82728.372540000011</v>
      </c>
      <c r="H1259" s="3">
        <f t="shared" si="41"/>
        <v>0.27999999997973646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6650.94</v>
      </c>
      <c r="D1260" s="2">
        <f>BILANCA!E256</f>
        <v>0</v>
      </c>
      <c r="E1260" s="2">
        <v>0</v>
      </c>
      <c r="F1260" s="2">
        <v>0</v>
      </c>
      <c r="G1260" s="3">
        <f t="shared" si="38"/>
        <v>1662.7349999999999</v>
      </c>
      <c r="H1260" s="3">
        <f t="shared" si="41"/>
        <v>6.0000000000400178E-2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6650.94</v>
      </c>
      <c r="D1261" s="2">
        <f>BILANCA!E257</f>
        <v>0</v>
      </c>
      <c r="E1261" s="2">
        <v>0</v>
      </c>
      <c r="F1261" s="2">
        <v>0</v>
      </c>
      <c r="G1261" s="3">
        <f t="shared" si="38"/>
        <v>1669.3859399999999</v>
      </c>
      <c r="H1261" s="3">
        <f t="shared" si="41"/>
        <v>6.0000000000400178E-2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7735.92</v>
      </c>
      <c r="D1264" s="2">
        <f>BILANCA!E260</f>
        <v>165578.74000000002</v>
      </c>
      <c r="E1264" s="2">
        <v>0</v>
      </c>
      <c r="F1264" s="2">
        <v>0</v>
      </c>
      <c r="G1264" s="3">
        <f t="shared" si="38"/>
        <v>86078.923600000024</v>
      </c>
      <c r="H1264" s="3">
        <f t="shared" si="41"/>
        <v>0.33999999998013664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165410.82</v>
      </c>
      <c r="E1265" s="2">
        <v>0</v>
      </c>
      <c r="F1265" s="2">
        <v>0</v>
      </c>
      <c r="G1265" s="3">
        <f t="shared" si="38"/>
        <v>84359.518200000006</v>
      </c>
      <c r="H1265" s="3">
        <f t="shared" si="41"/>
        <v>0.17999999999301508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7735.92</v>
      </c>
      <c r="D1266" s="2">
        <f>BILANCA!E262</f>
        <v>167.92</v>
      </c>
      <c r="E1266" s="2">
        <v>0</v>
      </c>
      <c r="F1266" s="2">
        <v>0</v>
      </c>
      <c r="G1266" s="3">
        <f t="shared" si="38"/>
        <v>2066.3705599999998</v>
      </c>
      <c r="H1266" s="3">
        <f t="shared" si="41"/>
        <v>0.15999999999993975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3689.1400000000003</v>
      </c>
      <c r="D1278" s="2">
        <f>BILANCA!E274</f>
        <v>159269.94</v>
      </c>
      <c r="E1278" s="2">
        <v>0</v>
      </c>
      <c r="F1278" s="2">
        <v>0</v>
      </c>
      <c r="G1278" s="3">
        <f t="shared" si="38"/>
        <v>86357.377360000013</v>
      </c>
      <c r="H1278" s="3">
        <f t="shared" si="41"/>
        <v>0.19999999999799911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156610.57</v>
      </c>
      <c r="E1281" s="2">
        <v>0</v>
      </c>
      <c r="F1281" s="2">
        <v>0</v>
      </c>
      <c r="G1281" s="3">
        <f t="shared" si="48"/>
        <v>84882.928940000013</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156610.57</v>
      </c>
      <c r="E1287" s="2">
        <v>0</v>
      </c>
      <c r="F1287" s="2">
        <v>0</v>
      </c>
      <c r="G1287" s="3">
        <f t="shared" si="48"/>
        <v>86762.255780000007</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2292.94</v>
      </c>
      <c r="D1291" s="2">
        <f>BILANCA!E287</f>
        <v>2419.37</v>
      </c>
      <c r="E1291" s="2">
        <v>0</v>
      </c>
      <c r="F1291" s="2">
        <v>0</v>
      </c>
      <c r="G1291" s="3">
        <f t="shared" si="48"/>
        <v>2004.0020800000002</v>
      </c>
      <c r="H1291" s="3">
        <f t="shared" si="49"/>
        <v>0.42999999999983629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1396.2</v>
      </c>
      <c r="D1292" s="2">
        <f>BILANCA!E288</f>
        <v>240</v>
      </c>
      <c r="E1292" s="2">
        <v>0</v>
      </c>
      <c r="F1292" s="2">
        <v>0</v>
      </c>
      <c r="G1292" s="3">
        <f t="shared" si="48"/>
        <v>529.08839999999998</v>
      </c>
      <c r="H1292" s="3">
        <f t="shared" si="49"/>
        <v>0.20000000000004547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45006.1</v>
      </c>
      <c r="D1301" s="2">
        <f>BILANCA!E297</f>
        <v>45006.1</v>
      </c>
      <c r="E1301" s="2">
        <v>0</v>
      </c>
      <c r="F1301" s="2">
        <v>0</v>
      </c>
      <c r="G1301" s="3">
        <f t="shared" si="38"/>
        <v>39290.325299999997</v>
      </c>
      <c r="H1301" s="3">
        <f t="shared" si="41"/>
        <v>0.19999999999708962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45006.1</v>
      </c>
      <c r="D1302" s="2">
        <f>BILANCA!E298</f>
        <v>45006.1</v>
      </c>
      <c r="E1302" s="2">
        <v>0</v>
      </c>
      <c r="F1302" s="2">
        <v>0</v>
      </c>
      <c r="G1302" s="3">
        <f t="shared" si="38"/>
        <v>39425.3436</v>
      </c>
      <c r="H1302" s="3">
        <f t="shared" si="41"/>
        <v>0.19999999999708962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12641.19</v>
      </c>
      <c r="D1305" s="2">
        <f>BILANCA!E302</f>
        <v>8595.41</v>
      </c>
      <c r="E1305" s="2">
        <v>0</v>
      </c>
      <c r="F1305" s="2">
        <v>0</v>
      </c>
      <c r="G1305" s="3">
        <f t="shared" si="38"/>
        <v>8800.4429499999987</v>
      </c>
      <c r="H1305" s="3">
        <f t="shared" si="41"/>
        <v>0.6000000000003638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626.16</v>
      </c>
      <c r="D1306" s="2">
        <f>BILANCA!E303</f>
        <v>167287.9</v>
      </c>
      <c r="E1306" s="2">
        <v>0</v>
      </c>
      <c r="F1306" s="2">
        <v>0</v>
      </c>
      <c r="G1306" s="3">
        <f t="shared" si="38"/>
        <v>99219.780159999995</v>
      </c>
      <c r="H1306" s="3">
        <f t="shared" si="41"/>
        <v>0.26000000000578893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1466.02</v>
      </c>
      <c r="D1311" s="2">
        <f>BILANCA!E308</f>
        <v>1354.52</v>
      </c>
      <c r="E1311" s="2">
        <v>0</v>
      </c>
      <c r="F1311" s="2">
        <v>0</v>
      </c>
      <c r="G1311" s="3">
        <f t="shared" si="52"/>
        <v>1256.6930600000001</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10437.33</v>
      </c>
      <c r="E1338" s="2">
        <v>0</v>
      </c>
      <c r="F1338" s="2">
        <v>0</v>
      </c>
      <c r="G1338" s="3">
        <f t="shared" si="52"/>
        <v>6846.8884800000005</v>
      </c>
      <c r="H1338" s="3">
        <f t="shared" si="41"/>
        <v>0.32999999999992724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1476.69</v>
      </c>
      <c r="D1339" s="2">
        <f>BILANCA!E336</f>
        <v>1224.68</v>
      </c>
      <c r="E1339" s="2">
        <v>0</v>
      </c>
      <c r="F1339" s="2">
        <v>0</v>
      </c>
      <c r="G1339" s="3">
        <f t="shared" si="52"/>
        <v>1291.6704500000001</v>
      </c>
      <c r="H1339" s="3">
        <f t="shared" si="41"/>
        <v>0.62999999999988177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4768.9399999999996</v>
      </c>
      <c r="D1340" s="2">
        <f>BILANCA!E337</f>
        <v>174734.14</v>
      </c>
      <c r="E1340" s="2">
        <v>0</v>
      </c>
      <c r="F1340" s="2">
        <v>0</v>
      </c>
      <c r="G1340" s="3">
        <f t="shared" si="52"/>
        <v>116898.28260000001</v>
      </c>
      <c r="H1340" s="3">
        <f t="shared" si="41"/>
        <v>0.20000000001437002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76.89</v>
      </c>
      <c r="E1342" s="2">
        <v>0</v>
      </c>
      <c r="F1342" s="2">
        <v>0</v>
      </c>
      <c r="G1342" s="3">
        <f t="shared" si="52"/>
        <v>51.054960000000001</v>
      </c>
      <c r="H1342" s="3">
        <f t="shared" si="41"/>
        <v>0.10999999999999943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1224.68</v>
      </c>
      <c r="E1383" s="2">
        <v>0</v>
      </c>
      <c r="F1383" s="2">
        <v>0</v>
      </c>
      <c r="G1383" s="3">
        <f t="shared" si="59"/>
        <v>913.61128000000008</v>
      </c>
      <c r="H1383" s="3">
        <f t="shared" si="60"/>
        <v>0.31999999999993634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45006.1</v>
      </c>
      <c r="D1390" s="2">
        <f>BILANCA!E387</f>
        <v>45006.1</v>
      </c>
      <c r="E1390" s="2">
        <v>0</v>
      </c>
      <c r="F1390" s="2">
        <v>0</v>
      </c>
      <c r="G1390" s="3">
        <f t="shared" ref="G1390:G1399" si="61">B1390/1000*C1390+B1390/500*D1390</f>
        <v>51306.953999999998</v>
      </c>
      <c r="H1390" s="3">
        <f t="shared" ref="H1390:H1399" si="62">ABS(C1390-ROUND(C1390,0))+ABS(D1390-ROUND(D1390,0))</f>
        <v>0.19999999999708962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1907273.91</v>
      </c>
      <c r="D1510" s="2">
        <f>'RAS-funkcijski'!E114</f>
        <v>2323205.56</v>
      </c>
      <c r="E1510" s="2">
        <v>0</v>
      </c>
      <c r="F1510" s="2">
        <v>0</v>
      </c>
      <c r="G1510" s="3">
        <f t="shared" si="52"/>
        <v>720905.35329999996</v>
      </c>
      <c r="H1510" s="3">
        <f t="shared" si="63"/>
        <v>0.53000000002793968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1858406.64</v>
      </c>
      <c r="D1511" s="2">
        <f>'RAS-funkcijski'!E115</f>
        <v>2238529.58</v>
      </c>
      <c r="E1511" s="2">
        <v>0</v>
      </c>
      <c r="F1511" s="2">
        <v>0</v>
      </c>
      <c r="G1511" s="3">
        <f t="shared" si="52"/>
        <v>703236.70380000002</v>
      </c>
      <c r="H1511" s="3">
        <f t="shared" si="63"/>
        <v>0.78000000002793968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1858406.64</v>
      </c>
      <c r="D1513" s="2">
        <f>'RAS-funkcijski'!E117</f>
        <v>2238529.58</v>
      </c>
      <c r="E1513" s="2">
        <v>0</v>
      </c>
      <c r="F1513" s="2">
        <v>0</v>
      </c>
      <c r="G1513" s="3">
        <f t="shared" si="52"/>
        <v>715907.63540000003</v>
      </c>
      <c r="H1513" s="3">
        <f t="shared" si="63"/>
        <v>0.78000000002793968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48867.27</v>
      </c>
      <c r="D1524" s="2">
        <f>'RAS-funkcijski'!E128</f>
        <v>84675.98</v>
      </c>
      <c r="E1524" s="2">
        <v>0</v>
      </c>
      <c r="F1524" s="2">
        <v>0</v>
      </c>
      <c r="G1524" s="3">
        <f t="shared" si="52"/>
        <v>27059.184519999999</v>
      </c>
      <c r="H1524" s="3">
        <f t="shared" si="63"/>
        <v>0.29000000000087311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1907273.91</v>
      </c>
      <c r="D1537" s="14">
        <f>'RAS-funkcijski'!E141</f>
        <v>2323205.56</v>
      </c>
      <c r="E1537" s="14">
        <v>0</v>
      </c>
      <c r="F1537" s="14">
        <v>0</v>
      </c>
      <c r="G1537" s="15">
        <f t="shared" si="52"/>
        <v>897854.84911000007</v>
      </c>
      <c r="H1537" s="15">
        <f t="shared" si="63"/>
        <v>0.53000000002793968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79119.430000000008</v>
      </c>
      <c r="E1538" s="7">
        <v>0</v>
      </c>
      <c r="F1538" s="7">
        <v>0</v>
      </c>
      <c r="G1538" s="8">
        <f t="shared" si="52"/>
        <v>158.23886000000002</v>
      </c>
      <c r="H1538" s="8">
        <f t="shared" si="63"/>
        <v>0.430000000007567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72704.800000000003</v>
      </c>
      <c r="E1539" s="2">
        <v>0</v>
      </c>
      <c r="F1539" s="2">
        <v>0</v>
      </c>
      <c r="G1539" s="3">
        <f t="shared" si="52"/>
        <v>290.81920000000002</v>
      </c>
      <c r="H1539" s="3">
        <f t="shared" si="63"/>
        <v>0.19999999999708962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72704.800000000003</v>
      </c>
      <c r="E1540" s="2">
        <v>0</v>
      </c>
      <c r="F1540" s="2">
        <v>0</v>
      </c>
      <c r="G1540" s="3">
        <f t="shared" si="52"/>
        <v>436.22880000000004</v>
      </c>
      <c r="H1540" s="3">
        <f t="shared" si="63"/>
        <v>0.19999999999708962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72704.800000000003</v>
      </c>
      <c r="E1542" s="2">
        <v>0</v>
      </c>
      <c r="F1542" s="2">
        <v>0</v>
      </c>
      <c r="G1542" s="3">
        <f t="shared" si="52"/>
        <v>727.048</v>
      </c>
      <c r="H1542" s="3">
        <f t="shared" si="63"/>
        <v>0.19999999999708962</v>
      </c>
      <c r="I1542" s="11">
        <f t="shared" si="64"/>
        <v>145.40959999788402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6414.63</v>
      </c>
      <c r="E1555" s="2">
        <v>0</v>
      </c>
      <c r="F1555" s="2">
        <v>0</v>
      </c>
      <c r="G1555" s="3">
        <f t="shared" si="52"/>
        <v>230.92667999999998</v>
      </c>
      <c r="H1555" s="3">
        <f t="shared" si="63"/>
        <v>0.36999999999989086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6414.63</v>
      </c>
      <c r="E1556" s="2">
        <v>0</v>
      </c>
      <c r="F1556" s="2">
        <v>0</v>
      </c>
      <c r="G1556" s="3">
        <f t="shared" si="52"/>
        <v>243.75594000000001</v>
      </c>
      <c r="H1556" s="3">
        <f t="shared" si="63"/>
        <v>0.36999999999989086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6414.63</v>
      </c>
      <c r="E1558" s="2">
        <v>0</v>
      </c>
      <c r="F1558" s="2">
        <v>0</v>
      </c>
      <c r="G1558" s="3">
        <f t="shared" si="52"/>
        <v>269.41446000000002</v>
      </c>
      <c r="H1558" s="3">
        <f t="shared" si="63"/>
        <v>0.36999999999989086</v>
      </c>
      <c r="I1558" s="11">
        <f t="shared" si="66"/>
        <v>99.683350199970604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6245.63</v>
      </c>
      <c r="D1582" s="7"/>
      <c r="E1582" s="7">
        <v>0</v>
      </c>
      <c r="F1582" s="7">
        <v>0</v>
      </c>
      <c r="G1582" s="8">
        <f t="shared" ref="G1582:G1686" si="70">B1582/1000*C1582</f>
        <v>6.2456300000000002</v>
      </c>
      <c r="H1582" s="8">
        <f t="shared" ref="H1582:H1686" si="71">ABS(C1582-ROUND(C1582,0))</f>
        <v>0.36999999999989086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2328530.1099999994</v>
      </c>
      <c r="D1583" s="2">
        <v>0</v>
      </c>
      <c r="E1583" s="2">
        <v>0</v>
      </c>
      <c r="F1583" s="2">
        <v>0</v>
      </c>
      <c r="G1583" s="3">
        <f t="shared" si="70"/>
        <v>4657.0602199999985</v>
      </c>
      <c r="H1583" s="3">
        <f t="shared" si="71"/>
        <v>0.10999999940395355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2966.47</v>
      </c>
      <c r="D1584" s="2">
        <v>0</v>
      </c>
      <c r="E1584" s="2">
        <v>0</v>
      </c>
      <c r="F1584" s="2">
        <v>0</v>
      </c>
      <c r="G1584" s="3">
        <f t="shared" si="70"/>
        <v>8.8994099999999996</v>
      </c>
      <c r="H1584" s="3">
        <f t="shared" si="71"/>
        <v>0.46999999999979991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2313202.2799999993</v>
      </c>
      <c r="D1585" s="2">
        <v>0</v>
      </c>
      <c r="E1585" s="2">
        <v>0</v>
      </c>
      <c r="F1585" s="2">
        <v>0</v>
      </c>
      <c r="G1585" s="3">
        <f t="shared" si="70"/>
        <v>9252.8091199999981</v>
      </c>
      <c r="H1585" s="3">
        <f t="shared" si="71"/>
        <v>0.27999999932944775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1977370.47</v>
      </c>
      <c r="D1586" s="2">
        <v>0</v>
      </c>
      <c r="E1586" s="2">
        <v>0</v>
      </c>
      <c r="F1586" s="2">
        <v>0</v>
      </c>
      <c r="G1586" s="3">
        <f t="shared" si="70"/>
        <v>9886.8523499999992</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271282.5</v>
      </c>
      <c r="D1587" s="2">
        <v>0</v>
      </c>
      <c r="E1587" s="2">
        <v>0</v>
      </c>
      <c r="F1587" s="2">
        <v>0</v>
      </c>
      <c r="G1587" s="3">
        <f t="shared" si="70"/>
        <v>1627.6949999999999</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18.510000000000002</v>
      </c>
      <c r="D1588" s="2">
        <v>0</v>
      </c>
      <c r="E1588" s="2">
        <v>0</v>
      </c>
      <c r="F1588" s="2">
        <v>0</v>
      </c>
      <c r="G1588" s="3">
        <f t="shared" si="70"/>
        <v>0.12957000000000002</v>
      </c>
      <c r="H1588" s="3">
        <f t="shared" si="71"/>
        <v>0.48999999999999844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63653.3</v>
      </c>
      <c r="D1591" s="2">
        <v>0</v>
      </c>
      <c r="E1591" s="2">
        <v>0</v>
      </c>
      <c r="F1591" s="2">
        <v>0</v>
      </c>
      <c r="G1591" s="3">
        <f t="shared" si="70"/>
        <v>636.53300000000002</v>
      </c>
      <c r="H1591" s="3">
        <f t="shared" si="71"/>
        <v>0.30000000000291038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877.5</v>
      </c>
      <c r="D1592" s="2">
        <v>0</v>
      </c>
      <c r="E1592" s="2">
        <v>0</v>
      </c>
      <c r="F1592" s="2">
        <v>0</v>
      </c>
      <c r="G1592" s="3">
        <f t="shared" si="70"/>
        <v>9.6524999999999999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12361.36</v>
      </c>
      <c r="D1594" s="2">
        <v>0</v>
      </c>
      <c r="E1594" s="2">
        <v>0</v>
      </c>
      <c r="F1594" s="2">
        <v>0</v>
      </c>
      <c r="G1594" s="3">
        <f t="shared" si="70"/>
        <v>160.69767999999999</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2157515.35</v>
      </c>
      <c r="D1602" s="2">
        <v>0</v>
      </c>
      <c r="E1602" s="2">
        <v>0</v>
      </c>
      <c r="F1602" s="2">
        <v>0</v>
      </c>
      <c r="G1602" s="3">
        <f t="shared" si="70"/>
        <v>45307.822350000002</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3207.81</v>
      </c>
      <c r="D1603" s="2">
        <v>0</v>
      </c>
      <c r="E1603" s="2">
        <v>0</v>
      </c>
      <c r="F1603" s="2">
        <v>0</v>
      </c>
      <c r="G1603" s="3">
        <f t="shared" si="70"/>
        <v>70.571819999999988</v>
      </c>
      <c r="H1603" s="3">
        <f t="shared" si="71"/>
        <v>0.19000000000005457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2142023.0699999998</v>
      </c>
      <c r="D1604" s="2">
        <v>0</v>
      </c>
      <c r="E1604" s="2">
        <v>0</v>
      </c>
      <c r="F1604" s="2">
        <v>0</v>
      </c>
      <c r="G1604" s="3">
        <f t="shared" si="70"/>
        <v>49266.530609999994</v>
      </c>
      <c r="H1604" s="3">
        <f t="shared" si="71"/>
        <v>6.9999999832361937E-2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1819171.29</v>
      </c>
      <c r="D1605" s="2">
        <v>0</v>
      </c>
      <c r="E1605" s="2">
        <v>0</v>
      </c>
      <c r="F1605" s="2">
        <v>0</v>
      </c>
      <c r="G1605" s="3">
        <f t="shared" si="70"/>
        <v>43660.110960000005</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258300.81</v>
      </c>
      <c r="D1606" s="2">
        <v>0</v>
      </c>
      <c r="E1606" s="2">
        <v>0</v>
      </c>
      <c r="F1606" s="2">
        <v>0</v>
      </c>
      <c r="G1606" s="3">
        <f t="shared" si="70"/>
        <v>6457.5202500000005</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20.170000000000002</v>
      </c>
      <c r="D1607" s="2">
        <v>0</v>
      </c>
      <c r="E1607" s="2">
        <v>0</v>
      </c>
      <c r="F1607" s="2">
        <v>0</v>
      </c>
      <c r="G1607" s="3">
        <f t="shared" si="70"/>
        <v>0.52442</v>
      </c>
      <c r="H1607" s="3">
        <f t="shared" si="71"/>
        <v>0.17000000000000171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63653.3</v>
      </c>
      <c r="D1610" s="2">
        <v>0</v>
      </c>
      <c r="E1610" s="2">
        <v>0</v>
      </c>
      <c r="F1610" s="2">
        <v>0</v>
      </c>
      <c r="G1610" s="3">
        <f t="shared" si="70"/>
        <v>1845.9457000000002</v>
      </c>
      <c r="H1610" s="3">
        <f t="shared" si="71"/>
        <v>0.30000000000291038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877.5</v>
      </c>
      <c r="D1611" s="2">
        <v>0</v>
      </c>
      <c r="E1611" s="2">
        <v>0</v>
      </c>
      <c r="F1611" s="2">
        <v>0</v>
      </c>
      <c r="G1611" s="3">
        <f t="shared" si="70"/>
        <v>26.324999999999999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12284.47</v>
      </c>
      <c r="D1613" s="2">
        <v>0</v>
      </c>
      <c r="E1613" s="2">
        <v>0</v>
      </c>
      <c r="F1613" s="2">
        <v>0</v>
      </c>
      <c r="G1613" s="3">
        <f t="shared" si="70"/>
        <v>393.10303999999996</v>
      </c>
      <c r="H1613" s="3">
        <f t="shared" si="71"/>
        <v>0.46999999999934516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177260.3899999992</v>
      </c>
      <c r="D1621" s="2">
        <v>0</v>
      </c>
      <c r="E1621" s="2">
        <v>0</v>
      </c>
      <c r="F1621" s="2">
        <v>0</v>
      </c>
      <c r="G1621" s="3">
        <f t="shared" si="70"/>
        <v>7090.4155999999684</v>
      </c>
      <c r="H1621" s="3">
        <f t="shared" si="71"/>
        <v>0.38999999919906259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1224.68</v>
      </c>
      <c r="D1622" s="2">
        <v>0</v>
      </c>
      <c r="E1622" s="2">
        <v>0</v>
      </c>
      <c r="F1622" s="2">
        <v>0</v>
      </c>
      <c r="G1622" s="3">
        <f t="shared" si="70"/>
        <v>50.211880000000008</v>
      </c>
      <c r="H1622" s="3">
        <f t="shared" si="71"/>
        <v>0.31999999999993634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1224.68</v>
      </c>
      <c r="D1623" s="2">
        <v>0</v>
      </c>
      <c r="E1623" s="2">
        <v>0</v>
      </c>
      <c r="F1623" s="2">
        <v>0</v>
      </c>
      <c r="G1623" s="3">
        <f t="shared" si="70"/>
        <v>51.436560000000007</v>
      </c>
      <c r="H1623" s="3">
        <f t="shared" si="71"/>
        <v>0.31999999999993634</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234.57</v>
      </c>
      <c r="D1624" s="2">
        <v>0</v>
      </c>
      <c r="E1624" s="2">
        <v>0</v>
      </c>
      <c r="F1624" s="2">
        <v>0</v>
      </c>
      <c r="G1624" s="3">
        <f t="shared" si="70"/>
        <v>10.086509999999999</v>
      </c>
      <c r="H1624" s="3">
        <f t="shared" si="71"/>
        <v>0.43000000000000682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990.11</v>
      </c>
      <c r="D1627" s="2">
        <v>0</v>
      </c>
      <c r="E1627" s="2">
        <v>0</v>
      </c>
      <c r="F1627" s="2">
        <v>0</v>
      </c>
      <c r="G1627" s="3">
        <f t="shared" si="70"/>
        <v>45.545059999999999</v>
      </c>
      <c r="H1627" s="3">
        <f t="shared" si="71"/>
        <v>0.11000000000001364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176035.71000000002</v>
      </c>
      <c r="D1681" s="2">
        <v>0</v>
      </c>
      <c r="E1681" s="2">
        <v>0</v>
      </c>
      <c r="F1681" s="2">
        <v>0</v>
      </c>
      <c r="G1681" s="3">
        <f t="shared" si="70"/>
        <v>17603.571000000004</v>
      </c>
      <c r="H1681" s="3">
        <f t="shared" si="71"/>
        <v>0.28999999997904524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175958.82</v>
      </c>
      <c r="D1683" s="2">
        <v>0</v>
      </c>
      <c r="E1683" s="2">
        <v>0</v>
      </c>
      <c r="F1683" s="2">
        <v>0</v>
      </c>
      <c r="G1683" s="3">
        <f t="shared" si="70"/>
        <v>17947.799640000001</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76.89</v>
      </c>
      <c r="D1684" s="2">
        <v>0</v>
      </c>
      <c r="E1684" s="2">
        <v>0</v>
      </c>
      <c r="F1684" s="2">
        <v>0</v>
      </c>
      <c r="G1684" s="3">
        <f t="shared" si="70"/>
        <v>7.91967</v>
      </c>
      <c r="H1684" s="3">
        <f t="shared" si="71"/>
        <v>0.10999999999999943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8615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1914940.92</v>
      </c>
      <c r="I17" s="275">
        <f>'PR-RAS'!E6</f>
        <v>2158711.7999999998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1899537.9900000002</v>
      </c>
      <c r="I18" s="275">
        <f>'PR-RAS'!E152</f>
        <v>2310844.1999999993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1084.9800000002215</v>
      </c>
      <c r="I20" s="275">
        <f>'PR-RAS'!E650</f>
        <v>165578.73999999932</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3965514.6599999997</v>
      </c>
      <c r="I22" s="275">
        <f>BILANCA!E7</f>
        <v>3906383.52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8931.76</v>
      </c>
      <c r="I23" s="275">
        <f>BILANCA!E69</f>
        <v>171061.78999999998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6327.5999999999995</v>
      </c>
      <c r="I24" s="275">
        <f>BILANCA!E177</f>
        <v>177370.59000000003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3968118.8200000003</v>
      </c>
      <c r="I25" s="275">
        <f>BILANCA!E251</f>
        <v>3900074.7199999997</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1907273.91</v>
      </c>
      <c r="I30" s="275">
        <f>'RAS-funkcijski'!E114</f>
        <v>2323205.56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1907273.91</v>
      </c>
      <c r="I31" s="275">
        <f>'RAS-funkcijski'!E141</f>
        <v>2323205.56</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79119.430000000008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6414.63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6245.63</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177260.3899999992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1224.68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176035.71000000002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0" zoomScaleNormal="100" workbookViewId="0">
      <selection activeCell="H860" sqref="H8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1914940.92</v>
      </c>
      <c r="E6" s="60">
        <f>E7+E43+E49+E82+E106+E125+E134+E140</f>
        <v>2158711.7999999998</v>
      </c>
      <c r="F6" s="45">
        <f t="shared" ref="F6:F132" si="0">IF(D6&lt;&gt;0,IF(E6/D6&gt;=100,"&gt;&gt;100",E6/D6*100),"-")</f>
        <v>112.72994260313784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1786557.5</v>
      </c>
      <c r="E49" s="60">
        <f>E50+E53+E58+E61+E64+E68+E71+E74+E77</f>
        <v>2006574.18</v>
      </c>
      <c r="F49" s="45">
        <f t="shared" si="0"/>
        <v>112.31511888086445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1752228.75</v>
      </c>
      <c r="E68" s="60">
        <f t="shared" si="11"/>
        <v>1954612.22</v>
      </c>
      <c r="F68" s="45">
        <f t="shared" si="0"/>
        <v>111.55005988801405</v>
      </c>
    </row>
    <row r="69" spans="1:6" ht="12.75" customHeight="1" x14ac:dyDescent="0.2">
      <c r="A69" s="63" t="s">
        <v>141</v>
      </c>
      <c r="B69" s="64" t="s">
        <v>142</v>
      </c>
      <c r="C69" s="247" t="s">
        <v>141</v>
      </c>
      <c r="D69" s="194">
        <v>1749180.08</v>
      </c>
      <c r="E69" s="194">
        <v>1952036.51</v>
      </c>
      <c r="F69" s="45">
        <f t="shared" si="0"/>
        <v>111.5972296002822</v>
      </c>
    </row>
    <row r="70" spans="1:6" ht="24" x14ac:dyDescent="0.2">
      <c r="A70" s="63" t="s">
        <v>143</v>
      </c>
      <c r="B70" s="64" t="s">
        <v>144</v>
      </c>
      <c r="C70" s="247" t="s">
        <v>143</v>
      </c>
      <c r="D70" s="194">
        <v>3048.67</v>
      </c>
      <c r="E70" s="194">
        <v>2575.71</v>
      </c>
      <c r="F70" s="45">
        <f t="shared" si="0"/>
        <v>84.486349785316222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34328.75</v>
      </c>
      <c r="E77" s="60">
        <f t="shared" si="14"/>
        <v>51961.96</v>
      </c>
      <c r="F77" s="45">
        <f t="shared" si="0"/>
        <v>151.36572115209555</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34328.75</v>
      </c>
      <c r="E80" s="194">
        <v>51961.96</v>
      </c>
      <c r="F80" s="45">
        <f t="shared" si="0"/>
        <v>151.36572115209555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0.05</v>
      </c>
      <c r="F82" s="45">
        <f t="shared" si="0"/>
        <v>250</v>
      </c>
    </row>
    <row r="83" spans="1:6" ht="12.75" customHeight="1" x14ac:dyDescent="0.2">
      <c r="A83" s="63">
        <v>641</v>
      </c>
      <c r="B83" s="64" t="s">
        <v>169</v>
      </c>
      <c r="C83" s="247" t="s">
        <v>170</v>
      </c>
      <c r="D83" s="60">
        <f t="shared" ref="D83:E83" si="16">SUM(D84:D90)</f>
        <v>0.02</v>
      </c>
      <c r="E83" s="60">
        <f t="shared" si="16"/>
        <v>0.05</v>
      </c>
      <c r="F83" s="45">
        <f t="shared" si="0"/>
        <v>250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v>0.05</v>
      </c>
      <c r="F85" s="45">
        <f t="shared" si="0"/>
        <v>250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5151</v>
      </c>
      <c r="E106" s="60">
        <f>E107+E112+E120+E124</f>
        <v>4151.8999999999996</v>
      </c>
      <c r="F106" s="45">
        <f t="shared" si="0"/>
        <v>80.603766258978837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5151</v>
      </c>
      <c r="E112" s="60">
        <f t="shared" si="20"/>
        <v>4151.8999999999996</v>
      </c>
      <c r="F112" s="45">
        <f t="shared" si="0"/>
        <v>80.603766258978837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5151</v>
      </c>
      <c r="E117" s="194">
        <v>4151.8999999999996</v>
      </c>
      <c r="F117" s="45">
        <f t="shared" si="0"/>
        <v>80.603766258978837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9519.02</v>
      </c>
      <c r="E125" s="60">
        <f t="shared" si="22"/>
        <v>12834.619999999999</v>
      </c>
      <c r="F125" s="45">
        <f t="shared" si="0"/>
        <v>134.8313166691529</v>
      </c>
    </row>
    <row r="126" spans="1:6" ht="12.75" customHeight="1" x14ac:dyDescent="0.2">
      <c r="A126" s="63">
        <v>661</v>
      </c>
      <c r="B126" s="65" t="s">
        <v>255</v>
      </c>
      <c r="C126" s="247" t="s">
        <v>256</v>
      </c>
      <c r="D126" s="60">
        <f t="shared" ref="D126:E126" si="23">SUM(D127:D128)</f>
        <v>4465.74</v>
      </c>
      <c r="E126" s="60">
        <f t="shared" si="23"/>
        <v>4796.49</v>
      </c>
      <c r="F126" s="45">
        <f t="shared" si="0"/>
        <v>107.4063872952747</v>
      </c>
    </row>
    <row r="127" spans="1:6" ht="12.75" customHeight="1" x14ac:dyDescent="0.2">
      <c r="A127" s="63">
        <v>6614</v>
      </c>
      <c r="B127" s="65" t="s">
        <v>257</v>
      </c>
      <c r="C127" s="247" t="s">
        <v>258</v>
      </c>
      <c r="D127" s="194">
        <v>146.5</v>
      </c>
      <c r="E127" s="194">
        <v>82</v>
      </c>
      <c r="F127" s="45">
        <f t="shared" si="0"/>
        <v>55.972696245733786</v>
      </c>
    </row>
    <row r="128" spans="1:6" ht="12.75" customHeight="1" x14ac:dyDescent="0.2">
      <c r="A128" s="63">
        <v>6615</v>
      </c>
      <c r="B128" s="65" t="s">
        <v>259</v>
      </c>
      <c r="C128" s="247" t="s">
        <v>260</v>
      </c>
      <c r="D128" s="194">
        <v>4319.24</v>
      </c>
      <c r="E128" s="194">
        <v>4714.49</v>
      </c>
      <c r="F128" s="45">
        <f t="shared" si="0"/>
        <v>109.1509154388272</v>
      </c>
    </row>
    <row r="129" spans="1:6" ht="36" x14ac:dyDescent="0.2">
      <c r="A129" s="63">
        <v>663</v>
      </c>
      <c r="B129" s="182" t="s">
        <v>261</v>
      </c>
      <c r="C129" s="247" t="s">
        <v>262</v>
      </c>
      <c r="D129" s="60">
        <f t="shared" ref="D129:E129" si="24">SUM(D130:D133)</f>
        <v>5053.2800000000007</v>
      </c>
      <c r="E129" s="60">
        <f t="shared" si="24"/>
        <v>8038.13</v>
      </c>
      <c r="F129" s="45">
        <f t="shared" si="0"/>
        <v>159.06757591109141</v>
      </c>
    </row>
    <row r="130" spans="1:6" ht="12.75" customHeight="1" x14ac:dyDescent="0.2">
      <c r="A130" s="63">
        <v>6631</v>
      </c>
      <c r="B130" s="65" t="s">
        <v>263</v>
      </c>
      <c r="C130" s="247" t="s">
        <v>264</v>
      </c>
      <c r="D130" s="194">
        <v>4053.28</v>
      </c>
      <c r="E130" s="194">
        <v>8038.13</v>
      </c>
      <c r="F130" s="45">
        <f t="shared" si="0"/>
        <v>198.31173765444282</v>
      </c>
    </row>
    <row r="131" spans="1:6" ht="12.75" customHeight="1" x14ac:dyDescent="0.2">
      <c r="A131" s="63">
        <v>6632</v>
      </c>
      <c r="B131" s="182" t="s">
        <v>265</v>
      </c>
      <c r="C131" s="247" t="s">
        <v>266</v>
      </c>
      <c r="D131" s="194">
        <v>1000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113713.38</v>
      </c>
      <c r="E134" s="60">
        <f t="shared" si="25"/>
        <v>135151.05000000002</v>
      </c>
      <c r="F134" s="45">
        <f t="shared" ref="F134:F229" si="26">IF(D134&lt;&gt;0,IF(E134/D134&gt;=100,"&gt;&gt;100",E134/D134*100),"-")</f>
        <v>118.85237251764042</v>
      </c>
    </row>
    <row r="135" spans="1:6" ht="24" x14ac:dyDescent="0.2">
      <c r="A135" s="63">
        <v>671</v>
      </c>
      <c r="B135" s="182" t="s">
        <v>273</v>
      </c>
      <c r="C135" s="247" t="s">
        <v>274</v>
      </c>
      <c r="D135" s="60">
        <f t="shared" ref="D135:E135" si="27">SUM(D136:D138)</f>
        <v>113713.38</v>
      </c>
      <c r="E135" s="60">
        <f t="shared" si="27"/>
        <v>135151.05000000002</v>
      </c>
      <c r="F135" s="45">
        <f t="shared" si="26"/>
        <v>118.85237251764042</v>
      </c>
    </row>
    <row r="136" spans="1:6" ht="12.75" customHeight="1" x14ac:dyDescent="0.2">
      <c r="A136" s="63">
        <v>6711</v>
      </c>
      <c r="B136" s="65" t="s">
        <v>275</v>
      </c>
      <c r="C136" s="247" t="s">
        <v>276</v>
      </c>
      <c r="D136" s="194">
        <v>110013.6</v>
      </c>
      <c r="E136" s="194">
        <v>125533.32</v>
      </c>
      <c r="F136" s="45">
        <f t="shared" si="26"/>
        <v>114.10709221405352</v>
      </c>
    </row>
    <row r="137" spans="1:6" ht="24" x14ac:dyDescent="0.2">
      <c r="A137" s="63">
        <v>6712</v>
      </c>
      <c r="B137" s="182" t="s">
        <v>277</v>
      </c>
      <c r="C137" s="247" t="s">
        <v>278</v>
      </c>
      <c r="D137" s="194">
        <v>3699.78</v>
      </c>
      <c r="E137" s="194">
        <v>9617.73</v>
      </c>
      <c r="F137" s="45">
        <f t="shared" si="26"/>
        <v>259.95410537923874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1899537.9900000002</v>
      </c>
      <c r="E152" s="60">
        <f>E153+E164+E202+E221+E230+E262+E273</f>
        <v>2310844.1999999993</v>
      </c>
      <c r="F152" s="45">
        <f t="shared" si="26"/>
        <v>121.65296046540237</v>
      </c>
    </row>
    <row r="153" spans="1:6" ht="12.75" customHeight="1" x14ac:dyDescent="0.2">
      <c r="A153" s="63">
        <v>31</v>
      </c>
      <c r="B153" s="64" t="s">
        <v>308</v>
      </c>
      <c r="C153" s="247" t="s">
        <v>3</v>
      </c>
      <c r="D153" s="60">
        <f t="shared" ref="D153:E153" si="30">D154+D159+D160</f>
        <v>1621447.9600000002</v>
      </c>
      <c r="E153" s="60">
        <f t="shared" si="30"/>
        <v>1971869.8699999999</v>
      </c>
      <c r="F153" s="45">
        <f t="shared" si="26"/>
        <v>121.61166553874475</v>
      </c>
    </row>
    <row r="154" spans="1:6" ht="12.75" customHeight="1" x14ac:dyDescent="0.2">
      <c r="A154" s="63">
        <v>311</v>
      </c>
      <c r="B154" s="64" t="s">
        <v>309</v>
      </c>
      <c r="C154" s="247" t="s">
        <v>310</v>
      </c>
      <c r="D154" s="60">
        <f t="shared" ref="D154:E154" si="31">SUM(D155:D158)</f>
        <v>1348825.33</v>
      </c>
      <c r="E154" s="60">
        <f t="shared" si="31"/>
        <v>1639395.5</v>
      </c>
      <c r="F154" s="45">
        <f t="shared" si="26"/>
        <v>121.54246095007719</v>
      </c>
    </row>
    <row r="155" spans="1:6" ht="12.75" customHeight="1" x14ac:dyDescent="0.2">
      <c r="A155" s="63">
        <v>3111</v>
      </c>
      <c r="B155" s="64" t="s">
        <v>311</v>
      </c>
      <c r="C155" s="247" t="s">
        <v>312</v>
      </c>
      <c r="D155" s="194">
        <v>1348825.33</v>
      </c>
      <c r="E155" s="194">
        <v>1639395.5</v>
      </c>
      <c r="F155" s="45">
        <f t="shared" si="26"/>
        <v>121.54246095007719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56516.83</v>
      </c>
      <c r="E159" s="194">
        <v>63937.64</v>
      </c>
      <c r="F159" s="45">
        <f t="shared" si="26"/>
        <v>113.13026579870102</v>
      </c>
    </row>
    <row r="160" spans="1:6" ht="12.75" customHeight="1" x14ac:dyDescent="0.2">
      <c r="A160" s="63">
        <v>313</v>
      </c>
      <c r="B160" s="65" t="s">
        <v>321</v>
      </c>
      <c r="C160" s="247" t="s">
        <v>322</v>
      </c>
      <c r="D160" s="60">
        <f t="shared" ref="D160:E160" si="32">SUM(D161:D163)</f>
        <v>216105.8</v>
      </c>
      <c r="E160" s="60">
        <f t="shared" si="32"/>
        <v>268536.73</v>
      </c>
      <c r="F160" s="45">
        <f t="shared" si="26"/>
        <v>124.2616949660768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216105.8</v>
      </c>
      <c r="E162" s="194">
        <v>268536.73</v>
      </c>
      <c r="F162" s="45">
        <f t="shared" si="26"/>
        <v>124.2616949660768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254830.46000000002</v>
      </c>
      <c r="E164" s="60">
        <f>E165+E170+E178+E188+E189+E194</f>
        <v>274425.02</v>
      </c>
      <c r="F164" s="45">
        <f t="shared" si="26"/>
        <v>107.68925347464349</v>
      </c>
    </row>
    <row r="165" spans="1:6" ht="12.75" customHeight="1" x14ac:dyDescent="0.2">
      <c r="A165" s="63">
        <v>321</v>
      </c>
      <c r="B165" s="64" t="s">
        <v>331</v>
      </c>
      <c r="C165" s="247" t="s">
        <v>332</v>
      </c>
      <c r="D165" s="60">
        <f t="shared" ref="D165:E165" si="33">SUM(D166:D169)</f>
        <v>57358.12</v>
      </c>
      <c r="E165" s="60">
        <f t="shared" si="33"/>
        <v>62671.700000000004</v>
      </c>
      <c r="F165" s="45">
        <f t="shared" si="26"/>
        <v>109.2638670862992</v>
      </c>
    </row>
    <row r="166" spans="1:6" ht="12.75" customHeight="1" x14ac:dyDescent="0.2">
      <c r="A166" s="63">
        <v>3211</v>
      </c>
      <c r="B166" s="64" t="s">
        <v>333</v>
      </c>
      <c r="C166" s="247" t="s">
        <v>334</v>
      </c>
      <c r="D166" s="194">
        <v>2907.8</v>
      </c>
      <c r="E166" s="194">
        <v>2265.8000000000002</v>
      </c>
      <c r="F166" s="45">
        <f t="shared" si="26"/>
        <v>77.921452644611051</v>
      </c>
    </row>
    <row r="167" spans="1:6" ht="12.75" customHeight="1" x14ac:dyDescent="0.2">
      <c r="A167" s="63">
        <v>3212</v>
      </c>
      <c r="B167" s="64" t="s">
        <v>335</v>
      </c>
      <c r="C167" s="247" t="s">
        <v>336</v>
      </c>
      <c r="D167" s="194">
        <v>53853.72</v>
      </c>
      <c r="E167" s="194">
        <v>59129.4</v>
      </c>
      <c r="F167" s="45">
        <f t="shared" si="26"/>
        <v>109.79631490637973</v>
      </c>
    </row>
    <row r="168" spans="1:6" ht="12.75" customHeight="1" x14ac:dyDescent="0.2">
      <c r="A168" s="63">
        <v>3213</v>
      </c>
      <c r="B168" s="64" t="s">
        <v>337</v>
      </c>
      <c r="C168" s="247" t="s">
        <v>338</v>
      </c>
      <c r="D168" s="194">
        <v>40</v>
      </c>
      <c r="E168" s="194">
        <v>15</v>
      </c>
      <c r="F168" s="45">
        <f t="shared" si="26"/>
        <v>37.5</v>
      </c>
    </row>
    <row r="169" spans="1:6" ht="12.75" customHeight="1" x14ac:dyDescent="0.2">
      <c r="A169" s="63">
        <v>3214</v>
      </c>
      <c r="B169" s="64" t="s">
        <v>339</v>
      </c>
      <c r="C169" s="247" t="s">
        <v>340</v>
      </c>
      <c r="D169" s="194">
        <v>556.6</v>
      </c>
      <c r="E169" s="194">
        <v>1261.5</v>
      </c>
      <c r="F169" s="45">
        <f t="shared" si="26"/>
        <v>226.64390945023354</v>
      </c>
    </row>
    <row r="170" spans="1:6" ht="12.75" customHeight="1" x14ac:dyDescent="0.2">
      <c r="A170" s="63">
        <v>322</v>
      </c>
      <c r="B170" s="64" t="s">
        <v>341</v>
      </c>
      <c r="C170" s="247" t="s">
        <v>342</v>
      </c>
      <c r="D170" s="60">
        <f t="shared" ref="D170:E170" si="34">SUM(D171:D177)</f>
        <v>144247.89000000001</v>
      </c>
      <c r="E170" s="60">
        <f t="shared" si="34"/>
        <v>154706.79</v>
      </c>
      <c r="F170" s="45">
        <f t="shared" si="26"/>
        <v>107.25064331963539</v>
      </c>
    </row>
    <row r="171" spans="1:6" ht="12.75" customHeight="1" x14ac:dyDescent="0.2">
      <c r="A171" s="63">
        <v>3221</v>
      </c>
      <c r="B171" s="64" t="s">
        <v>343</v>
      </c>
      <c r="C171" s="247" t="s">
        <v>344</v>
      </c>
      <c r="D171" s="194">
        <v>9187.3799999999992</v>
      </c>
      <c r="E171" s="194">
        <v>10427.26</v>
      </c>
      <c r="F171" s="45">
        <f t="shared" si="26"/>
        <v>113.49546878435419</v>
      </c>
    </row>
    <row r="172" spans="1:6" ht="12.75" customHeight="1" x14ac:dyDescent="0.2">
      <c r="A172" s="63">
        <v>3222</v>
      </c>
      <c r="B172" s="64" t="s">
        <v>345</v>
      </c>
      <c r="C172" s="247" t="s">
        <v>346</v>
      </c>
      <c r="D172" s="194">
        <v>89080.85</v>
      </c>
      <c r="E172" s="194">
        <v>89310.79</v>
      </c>
      <c r="F172" s="45">
        <f t="shared" si="26"/>
        <v>100.25812506279405</v>
      </c>
    </row>
    <row r="173" spans="1:6" ht="12.75" customHeight="1" x14ac:dyDescent="0.2">
      <c r="A173" s="63">
        <v>3223</v>
      </c>
      <c r="B173" s="65" t="s">
        <v>347</v>
      </c>
      <c r="C173" s="247" t="s">
        <v>348</v>
      </c>
      <c r="D173" s="194">
        <v>37691.019999999997</v>
      </c>
      <c r="E173" s="194">
        <v>45683.83</v>
      </c>
      <c r="F173" s="45">
        <f t="shared" si="26"/>
        <v>121.20613875665876</v>
      </c>
    </row>
    <row r="174" spans="1:6" ht="12.75" customHeight="1" x14ac:dyDescent="0.2">
      <c r="A174" s="63">
        <v>3224</v>
      </c>
      <c r="B174" s="65" t="s">
        <v>349</v>
      </c>
      <c r="C174" s="247" t="s">
        <v>350</v>
      </c>
      <c r="D174" s="194">
        <v>1662.44</v>
      </c>
      <c r="E174" s="194">
        <v>2724.87</v>
      </c>
      <c r="F174" s="45">
        <f t="shared" si="26"/>
        <v>163.907870359231</v>
      </c>
    </row>
    <row r="175" spans="1:6" ht="12.75" customHeight="1" x14ac:dyDescent="0.2">
      <c r="A175" s="63">
        <v>3225</v>
      </c>
      <c r="B175" s="65" t="s">
        <v>351</v>
      </c>
      <c r="C175" s="247" t="s">
        <v>352</v>
      </c>
      <c r="D175" s="194">
        <v>6626.2</v>
      </c>
      <c r="E175" s="194">
        <v>6560.04</v>
      </c>
      <c r="F175" s="45">
        <f t="shared" si="26"/>
        <v>99.001539343816972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44585.82</v>
      </c>
      <c r="E178" s="60">
        <f t="shared" si="35"/>
        <v>46739.109999999993</v>
      </c>
      <c r="F178" s="45">
        <f t="shared" si="26"/>
        <v>104.8295399748171</v>
      </c>
    </row>
    <row r="179" spans="1:6" ht="12.75" customHeight="1" x14ac:dyDescent="0.2">
      <c r="A179" s="63">
        <v>3231</v>
      </c>
      <c r="B179" s="65" t="s">
        <v>359</v>
      </c>
      <c r="C179" s="247" t="s">
        <v>360</v>
      </c>
      <c r="D179" s="194">
        <v>7294.89</v>
      </c>
      <c r="E179" s="194">
        <v>3627.79</v>
      </c>
      <c r="F179" s="45">
        <f t="shared" si="26"/>
        <v>49.730564820031553</v>
      </c>
    </row>
    <row r="180" spans="1:6" ht="12.75" customHeight="1" x14ac:dyDescent="0.2">
      <c r="A180" s="63">
        <v>3232</v>
      </c>
      <c r="B180" s="65" t="s">
        <v>361</v>
      </c>
      <c r="C180" s="247" t="s">
        <v>362</v>
      </c>
      <c r="D180" s="194">
        <v>8372.7900000000009</v>
      </c>
      <c r="E180" s="194">
        <v>8861.4</v>
      </c>
      <c r="F180" s="45">
        <f t="shared" si="26"/>
        <v>105.83568917887585</v>
      </c>
    </row>
    <row r="181" spans="1:6" ht="12.75" customHeight="1" x14ac:dyDescent="0.2">
      <c r="A181" s="63">
        <v>3233</v>
      </c>
      <c r="B181" s="65" t="s">
        <v>363</v>
      </c>
      <c r="C181" s="247" t="s">
        <v>364</v>
      </c>
      <c r="D181" s="194">
        <v>2913.13</v>
      </c>
      <c r="E181" s="194">
        <v>2875.67</v>
      </c>
      <c r="F181" s="45">
        <f t="shared" si="26"/>
        <v>98.714097894704324</v>
      </c>
    </row>
    <row r="182" spans="1:6" ht="12.75" customHeight="1" x14ac:dyDescent="0.2">
      <c r="A182" s="63">
        <v>3234</v>
      </c>
      <c r="B182" s="65" t="s">
        <v>365</v>
      </c>
      <c r="C182" s="247" t="s">
        <v>366</v>
      </c>
      <c r="D182" s="194">
        <v>7199.69</v>
      </c>
      <c r="E182" s="194">
        <v>10837.75</v>
      </c>
      <c r="F182" s="45">
        <f t="shared" si="26"/>
        <v>150.53078674220697</v>
      </c>
    </row>
    <row r="183" spans="1:6" ht="12.75" customHeight="1" x14ac:dyDescent="0.2">
      <c r="A183" s="63">
        <v>3235</v>
      </c>
      <c r="B183" s="64" t="s">
        <v>367</v>
      </c>
      <c r="C183" s="247" t="s">
        <v>368</v>
      </c>
      <c r="D183" s="194">
        <v>7556.23</v>
      </c>
      <c r="E183" s="194">
        <v>9758.49</v>
      </c>
      <c r="F183" s="45">
        <f t="shared" si="26"/>
        <v>129.14495720749633</v>
      </c>
    </row>
    <row r="184" spans="1:6" ht="12.75" customHeight="1" x14ac:dyDescent="0.2">
      <c r="A184" s="63">
        <v>3236</v>
      </c>
      <c r="B184" s="64" t="s">
        <v>369</v>
      </c>
      <c r="C184" s="247" t="s">
        <v>370</v>
      </c>
      <c r="D184" s="194">
        <v>5053.1000000000004</v>
      </c>
      <c r="E184" s="194">
        <v>5206.22</v>
      </c>
      <c r="F184" s="45">
        <f t="shared" si="26"/>
        <v>103.03021907344005</v>
      </c>
    </row>
    <row r="185" spans="1:6" ht="12.75" customHeight="1" x14ac:dyDescent="0.2">
      <c r="A185" s="63">
        <v>3237</v>
      </c>
      <c r="B185" s="64" t="s">
        <v>371</v>
      </c>
      <c r="C185" s="247" t="s">
        <v>372</v>
      </c>
      <c r="D185" s="194">
        <v>1825.9</v>
      </c>
      <c r="E185" s="194">
        <v>1239.5899999999999</v>
      </c>
      <c r="F185" s="45">
        <f t="shared" si="26"/>
        <v>67.889260090914064</v>
      </c>
    </row>
    <row r="186" spans="1:6" ht="12.75" customHeight="1" x14ac:dyDescent="0.2">
      <c r="A186" s="63">
        <v>3238</v>
      </c>
      <c r="B186" s="64" t="s">
        <v>373</v>
      </c>
      <c r="C186" s="247" t="s">
        <v>374</v>
      </c>
      <c r="D186" s="194">
        <v>3776.01</v>
      </c>
      <c r="E186" s="194">
        <v>2919.86</v>
      </c>
      <c r="F186" s="45">
        <f t="shared" si="26"/>
        <v>77.326596063040085</v>
      </c>
    </row>
    <row r="187" spans="1:6" ht="12.75" customHeight="1" x14ac:dyDescent="0.2">
      <c r="A187" s="63">
        <v>3239</v>
      </c>
      <c r="B187" s="64" t="s">
        <v>375</v>
      </c>
      <c r="C187" s="247" t="s">
        <v>376</v>
      </c>
      <c r="D187" s="194">
        <v>594.08000000000004</v>
      </c>
      <c r="E187" s="194">
        <v>1412.34</v>
      </c>
      <c r="F187" s="45">
        <f t="shared" si="26"/>
        <v>237.73565849717207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8638.630000000001</v>
      </c>
      <c r="E194" s="60">
        <f t="shared" si="36"/>
        <v>10307.42</v>
      </c>
      <c r="F194" s="45">
        <f t="shared" si="26"/>
        <v>119.31776219145857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828.26</v>
      </c>
      <c r="E196" s="194">
        <v>887.92</v>
      </c>
      <c r="F196" s="45">
        <f t="shared" si="26"/>
        <v>107.20305218168207</v>
      </c>
    </row>
    <row r="197" spans="1:6" ht="12.75" customHeight="1" x14ac:dyDescent="0.2">
      <c r="A197" s="63">
        <v>3293</v>
      </c>
      <c r="B197" s="64" t="s">
        <v>395</v>
      </c>
      <c r="C197" s="247" t="s">
        <v>396</v>
      </c>
      <c r="D197" s="194">
        <v>583.23</v>
      </c>
      <c r="E197" s="194"/>
      <c r="F197" s="45">
        <f t="shared" si="26"/>
        <v>0</v>
      </c>
    </row>
    <row r="198" spans="1:6" ht="12.75" customHeight="1" x14ac:dyDescent="0.2">
      <c r="A198" s="63">
        <v>3294</v>
      </c>
      <c r="B198" s="64" t="s">
        <v>397</v>
      </c>
      <c r="C198" s="247" t="s">
        <v>398</v>
      </c>
      <c r="D198" s="194">
        <v>135</v>
      </c>
      <c r="E198" s="194">
        <v>150</v>
      </c>
      <c r="F198" s="45">
        <f t="shared" si="26"/>
        <v>111.11111111111111</v>
      </c>
    </row>
    <row r="199" spans="1:6" ht="12.75" customHeight="1" x14ac:dyDescent="0.2">
      <c r="A199" s="63">
        <v>3295</v>
      </c>
      <c r="B199" s="64" t="s">
        <v>399</v>
      </c>
      <c r="C199" s="247" t="s">
        <v>400</v>
      </c>
      <c r="D199" s="194">
        <v>812</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6280.14</v>
      </c>
      <c r="E201" s="194">
        <v>9269.5</v>
      </c>
      <c r="F201" s="45">
        <f t="shared" si="26"/>
        <v>147.60021273411101</v>
      </c>
    </row>
    <row r="202" spans="1:6" ht="12.75" customHeight="1" x14ac:dyDescent="0.2">
      <c r="A202" s="63">
        <v>34</v>
      </c>
      <c r="B202" s="183" t="s">
        <v>405</v>
      </c>
      <c r="C202" s="247" t="s">
        <v>406</v>
      </c>
      <c r="D202" s="60">
        <f t="shared" ref="D202:E202" si="37">D203+D208+D216</f>
        <v>36.6</v>
      </c>
      <c r="E202" s="60">
        <f t="shared" si="37"/>
        <v>18.510000000000002</v>
      </c>
      <c r="F202" s="45">
        <f t="shared" si="26"/>
        <v>50.57377049180328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36.6</v>
      </c>
      <c r="E216" s="60">
        <f t="shared" si="40"/>
        <v>18.510000000000002</v>
      </c>
      <c r="F216" s="45">
        <f t="shared" si="26"/>
        <v>50.57377049180328</v>
      </c>
    </row>
    <row r="217" spans="1:6" ht="12.75" customHeight="1" x14ac:dyDescent="0.2">
      <c r="A217" s="63">
        <v>3431</v>
      </c>
      <c r="B217" s="182" t="s">
        <v>435</v>
      </c>
      <c r="C217" s="247" t="s">
        <v>436</v>
      </c>
      <c r="D217" s="194">
        <v>36.6</v>
      </c>
      <c r="E217" s="194">
        <v>18.510000000000002</v>
      </c>
      <c r="F217" s="45">
        <f t="shared" si="26"/>
        <v>50.57377049180328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22354.47</v>
      </c>
      <c r="E262" s="60">
        <f t="shared" si="55"/>
        <v>63653.3</v>
      </c>
      <c r="F262" s="45">
        <f t="shared" ref="F262:F268" si="56">IF(D262&lt;&gt;0,IF(E262/D262&gt;=100,"&gt;&gt;100",E262/D262*100),"-")</f>
        <v>284.74528807884957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22354.47</v>
      </c>
      <c r="E269" s="60">
        <f t="shared" si="58"/>
        <v>63653.3</v>
      </c>
      <c r="F269" s="45">
        <f t="shared" ref="F269:F272" si="59">IF(D269&lt;&gt;0,IF(E269/D269&gt;=100,"&gt;&gt;100",E269/D269*100),"-")</f>
        <v>284.74528807884957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22354.47</v>
      </c>
      <c r="E271" s="194">
        <v>63653.3</v>
      </c>
      <c r="F271" s="45">
        <f t="shared" si="59"/>
        <v>284.74528807884957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868.5</v>
      </c>
      <c r="E273" s="60">
        <f t="shared" si="60"/>
        <v>877.5</v>
      </c>
      <c r="F273" s="45">
        <f t="shared" ref="F273:F277" si="61">IF(D273&lt;&gt;0,IF(E273/D273&gt;=100,"&gt;&gt;100",E273/D273*100),"-")</f>
        <v>101.03626943005182</v>
      </c>
    </row>
    <row r="274" spans="1:6" ht="12.75" customHeight="1" x14ac:dyDescent="0.2">
      <c r="A274" s="63">
        <v>381</v>
      </c>
      <c r="B274" s="64" t="s">
        <v>540</v>
      </c>
      <c r="C274" s="247" t="s">
        <v>541</v>
      </c>
      <c r="D274" s="60">
        <f t="shared" ref="D274:E274" si="62">SUM(D275:D277)</f>
        <v>868.5</v>
      </c>
      <c r="E274" s="60">
        <f t="shared" si="62"/>
        <v>877.5</v>
      </c>
      <c r="F274" s="45">
        <f t="shared" si="61"/>
        <v>101.03626943005182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868.5</v>
      </c>
      <c r="E276" s="194">
        <v>877.5</v>
      </c>
      <c r="F276" s="45">
        <f t="shared" si="61"/>
        <v>101.03626943005182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1899537.9900000002</v>
      </c>
      <c r="E299" s="60">
        <f>E152-E297+E298</f>
        <v>2310844.1999999993</v>
      </c>
      <c r="F299" s="45">
        <f t="shared" si="68"/>
        <v>121.65296046540237</v>
      </c>
    </row>
    <row r="300" spans="1:6" ht="12.75" customHeight="1" x14ac:dyDescent="0.2">
      <c r="A300" s="63" t="s">
        <v>581</v>
      </c>
      <c r="B300" s="64" t="s">
        <v>592</v>
      </c>
      <c r="C300" s="247" t="s">
        <v>593</v>
      </c>
      <c r="D300" s="60">
        <f>IF(D6&gt;=D299,D6-D299,0)</f>
        <v>15402.929999999702</v>
      </c>
      <c r="E300" s="60">
        <f>IF(E6&gt;=E299,E6-E299,0)</f>
        <v>0</v>
      </c>
      <c r="F300" s="45">
        <f t="shared" si="68"/>
        <v>0</v>
      </c>
    </row>
    <row r="301" spans="1:6" ht="12.75" customHeight="1" x14ac:dyDescent="0.2">
      <c r="A301" s="63" t="s">
        <v>581</v>
      </c>
      <c r="B301" s="64" t="s">
        <v>594</v>
      </c>
      <c r="C301" s="247" t="s">
        <v>595</v>
      </c>
      <c r="D301" s="60">
        <f>IF(D299&gt;=D6,D299-D6,0)</f>
        <v>0</v>
      </c>
      <c r="E301" s="60">
        <f>IF(E299&gt;=E6,E299-E6,0)</f>
        <v>152132.39999999944</v>
      </c>
      <c r="F301" s="45" t="str">
        <f t="shared" si="68"/>
        <v>-</v>
      </c>
    </row>
    <row r="302" spans="1:6" ht="12.75" customHeight="1" x14ac:dyDescent="0.2">
      <c r="A302" s="63">
        <v>92211</v>
      </c>
      <c r="B302" s="64" t="s">
        <v>596</v>
      </c>
      <c r="C302" s="247" t="s">
        <v>597</v>
      </c>
      <c r="D302" s="194">
        <v>8689.43</v>
      </c>
      <c r="E302" s="194">
        <v>0</v>
      </c>
      <c r="F302" s="45">
        <f t="shared" si="68"/>
        <v>0</v>
      </c>
    </row>
    <row r="303" spans="1:6" ht="12.75" customHeight="1" x14ac:dyDescent="0.2">
      <c r="A303" s="63">
        <v>92221</v>
      </c>
      <c r="B303" s="64" t="s">
        <v>598</v>
      </c>
      <c r="C303" s="247" t="s">
        <v>599</v>
      </c>
      <c r="D303" s="194">
        <v>0</v>
      </c>
      <c r="E303" s="194">
        <v>1084.98</v>
      </c>
      <c r="F303" s="45" t="str">
        <f t="shared" si="68"/>
        <v>-</v>
      </c>
    </row>
    <row r="304" spans="1:6" ht="12.75" customHeight="1" x14ac:dyDescent="0.2">
      <c r="A304" s="63">
        <v>96</v>
      </c>
      <c r="B304" s="220" t="s">
        <v>600</v>
      </c>
      <c r="C304" s="247" t="s">
        <v>601</v>
      </c>
      <c r="D304" s="194">
        <v>3689.14</v>
      </c>
      <c r="E304" s="194">
        <v>159269.94</v>
      </c>
      <c r="F304" s="45">
        <f t="shared" si="68"/>
        <v>4317.2647283648766</v>
      </c>
    </row>
    <row r="305" spans="1:6" ht="12" x14ac:dyDescent="0.2">
      <c r="A305" s="63">
        <v>9661</v>
      </c>
      <c r="B305" s="220" t="s">
        <v>602</v>
      </c>
      <c r="C305" s="247" t="s">
        <v>603</v>
      </c>
      <c r="D305" s="194">
        <v>1396.2</v>
      </c>
      <c r="E305" s="194">
        <v>240</v>
      </c>
      <c r="F305" s="45">
        <f t="shared" si="68"/>
        <v>17.189514396218307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7735.92</v>
      </c>
      <c r="E360" s="60">
        <f t="shared" si="86"/>
        <v>12361.36</v>
      </c>
      <c r="F360" s="45">
        <f t="shared" si="72"/>
        <v>159.79172483686492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7735.92</v>
      </c>
      <c r="E373" s="60">
        <f t="shared" si="90"/>
        <v>12361.36</v>
      </c>
      <c r="F373" s="45">
        <f t="shared" si="72"/>
        <v>159.79172483686492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2364</v>
      </c>
      <c r="E379" s="60">
        <f t="shared" si="92"/>
        <v>8894.92</v>
      </c>
      <c r="F379" s="45">
        <f t="shared" si="72"/>
        <v>376.26565143824024</v>
      </c>
    </row>
    <row r="380" spans="1:6" ht="12.75" customHeight="1" x14ac:dyDescent="0.2">
      <c r="A380" s="63">
        <v>4221</v>
      </c>
      <c r="B380" s="64" t="s">
        <v>647</v>
      </c>
      <c r="C380" s="247" t="s">
        <v>739</v>
      </c>
      <c r="D380" s="194">
        <v>0</v>
      </c>
      <c r="E380" s="194">
        <v>4209.93</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940.15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1423.85</v>
      </c>
      <c r="E386" s="194">
        <v>4684.99</v>
      </c>
      <c r="F386" s="45">
        <f t="shared" si="72"/>
        <v>329.03676651332654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5371.92</v>
      </c>
      <c r="E393" s="60">
        <f t="shared" si="94"/>
        <v>3466.44</v>
      </c>
      <c r="F393" s="45">
        <f t="shared" si="72"/>
        <v>64.528883527677252</v>
      </c>
    </row>
    <row r="394" spans="1:6" ht="12.75" customHeight="1" x14ac:dyDescent="0.2">
      <c r="A394" s="63">
        <v>4241</v>
      </c>
      <c r="B394" s="64" t="s">
        <v>756</v>
      </c>
      <c r="C394" s="247" t="s">
        <v>757</v>
      </c>
      <c r="D394" s="194">
        <v>5371.92</v>
      </c>
      <c r="E394" s="194">
        <v>3466.44</v>
      </c>
      <c r="F394" s="45">
        <f t="shared" si="72"/>
        <v>64.528883527677252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7735.92</v>
      </c>
      <c r="E418" s="60">
        <f t="shared" si="102"/>
        <v>12361.36</v>
      </c>
      <c r="F418" s="45">
        <f t="shared" si="72"/>
        <v>159.79172483686492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17441.419999999998</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1914940.92</v>
      </c>
      <c r="E422" s="60">
        <f>E6+E308</f>
        <v>2158711.7999999998</v>
      </c>
      <c r="F422" s="45">
        <f t="shared" si="72"/>
        <v>112.72994260313784</v>
      </c>
    </row>
    <row r="423" spans="1:6" ht="12.75" customHeight="1" x14ac:dyDescent="0.2">
      <c r="A423" s="63" t="s">
        <v>581</v>
      </c>
      <c r="B423" s="64" t="s">
        <v>804</v>
      </c>
      <c r="C423" s="247" t="s">
        <v>805</v>
      </c>
      <c r="D423" s="60">
        <f t="shared" ref="D423:E423" si="103">D299+D360</f>
        <v>1907273.9100000001</v>
      </c>
      <c r="E423" s="60">
        <f t="shared" si="103"/>
        <v>2323205.5599999991</v>
      </c>
      <c r="F423" s="45">
        <f t="shared" si="72"/>
        <v>121.80765163405391</v>
      </c>
    </row>
    <row r="424" spans="1:6" ht="12.75" customHeight="1" x14ac:dyDescent="0.2">
      <c r="A424" s="63" t="s">
        <v>581</v>
      </c>
      <c r="B424" s="64" t="s">
        <v>806</v>
      </c>
      <c r="C424" s="247" t="s">
        <v>807</v>
      </c>
      <c r="D424" s="60">
        <f t="shared" ref="D424:E424" si="104">IF(D422&gt;=D423,D422-D423,0)</f>
        <v>7667.0099999997765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164493.75999999931</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8751.989999999998</v>
      </c>
      <c r="E427" s="60">
        <f t="shared" si="107"/>
        <v>1084.98</v>
      </c>
      <c r="F427" s="45">
        <f t="shared" si="72"/>
        <v>12.3969520074863</v>
      </c>
    </row>
    <row r="428" spans="1:6" ht="24" x14ac:dyDescent="0.2">
      <c r="A428" s="249" t="s">
        <v>815</v>
      </c>
      <c r="B428" s="243" t="s">
        <v>816</v>
      </c>
      <c r="C428" s="250" t="s">
        <v>817</v>
      </c>
      <c r="D428" s="81">
        <f t="shared" ref="D428:E428" si="108">D304+D421</f>
        <v>3689.14</v>
      </c>
      <c r="E428" s="81">
        <f t="shared" si="108"/>
        <v>159269.94</v>
      </c>
      <c r="F428" s="61">
        <f t="shared" si="72"/>
        <v>4317.2647283648766</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1914940.92</v>
      </c>
      <c r="E643" s="60">
        <f>E422+E430</f>
        <v>2158711.7999999998</v>
      </c>
      <c r="F643" s="45">
        <f t="shared" si="109"/>
        <v>112.72994260313784</v>
      </c>
    </row>
    <row r="644" spans="1:6" ht="12.75" customHeight="1" x14ac:dyDescent="0.2">
      <c r="A644" s="63" t="s">
        <v>581</v>
      </c>
      <c r="B644" s="64" t="s">
        <v>1237</v>
      </c>
      <c r="C644" s="247" t="s">
        <v>1238</v>
      </c>
      <c r="D644" s="60">
        <f>D423+D535</f>
        <v>1907273.9100000001</v>
      </c>
      <c r="E644" s="60">
        <f>E423+E535</f>
        <v>2323205.5599999991</v>
      </c>
      <c r="F644" s="45">
        <f t="shared" si="109"/>
        <v>121.80765163405391</v>
      </c>
    </row>
    <row r="645" spans="1:6" ht="12.75" customHeight="1" x14ac:dyDescent="0.2">
      <c r="A645" s="63" t="s">
        <v>581</v>
      </c>
      <c r="B645" s="64" t="s">
        <v>1239</v>
      </c>
      <c r="C645" s="247" t="s">
        <v>1240</v>
      </c>
      <c r="D645" s="60">
        <f t="shared" ref="D645:E645" si="163">IF(D643&gt;=D644,D643-D644,0)</f>
        <v>7667.0099999997765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164493.75999999931</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8751.989999999998</v>
      </c>
      <c r="E648" s="60">
        <f>IF(E427-E426+E642-E641&gt;=0,E427-E426+E642-E641,0)</f>
        <v>1084.98</v>
      </c>
      <c r="F648" s="45">
        <f t="shared" si="109"/>
        <v>12.3969520074863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1084.9800000002215</v>
      </c>
      <c r="E650" s="60">
        <f t="shared" si="166"/>
        <v>165578.73999999932</v>
      </c>
      <c r="F650" s="45" t="str">
        <f t="shared" si="109"/>
        <v>&gt;&gt;100</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66</v>
      </c>
      <c r="E658" s="253">
        <v>67</v>
      </c>
      <c r="F658" s="45">
        <f t="shared" si="167"/>
        <v>101.51515151515152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64</v>
      </c>
      <c r="F660" s="45">
        <f t="shared" si="167"/>
        <v>101.58730158730158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1723613.96</v>
      </c>
      <c r="E683" s="192">
        <v>1851284.8</v>
      </c>
      <c r="F683" s="71">
        <f t="shared" si="167"/>
        <v>107.40715977955992</v>
      </c>
    </row>
    <row r="684" spans="1:6" ht="24" x14ac:dyDescent="0.2">
      <c r="A684" s="70">
        <v>63613</v>
      </c>
      <c r="B684" s="182" t="s">
        <v>1317</v>
      </c>
      <c r="C684" s="278" t="s">
        <v>1318</v>
      </c>
      <c r="D684" s="192">
        <v>25566.12</v>
      </c>
      <c r="E684" s="192">
        <v>100751.71</v>
      </c>
      <c r="F684" s="71">
        <f t="shared" si="167"/>
        <v>394.08291129041095</v>
      </c>
    </row>
    <row r="685" spans="1:6" ht="24" x14ac:dyDescent="0.2">
      <c r="A685" s="63">
        <v>63622</v>
      </c>
      <c r="B685" s="244" t="s">
        <v>1319</v>
      </c>
      <c r="C685" s="247" t="s">
        <v>1320</v>
      </c>
      <c r="D685" s="194">
        <v>3048.67</v>
      </c>
      <c r="E685" s="194">
        <v>2575.71</v>
      </c>
      <c r="F685" s="45">
        <f t="shared" si="167"/>
        <v>84.486349785316222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5151</v>
      </c>
      <c r="E724" s="192">
        <v>4151.8999999999996</v>
      </c>
      <c r="F724" s="71">
        <f t="shared" si="167"/>
        <v>80.603766258978837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v>2967.19</v>
      </c>
      <c r="F732" s="71">
        <f t="shared" si="167"/>
        <v>136.58328883651564</v>
      </c>
    </row>
    <row r="733" spans="1:6" ht="12.75" customHeight="1" x14ac:dyDescent="0.2">
      <c r="A733" s="70">
        <v>31215</v>
      </c>
      <c r="B733" s="65" t="s">
        <v>1395</v>
      </c>
      <c r="C733" s="278" t="s">
        <v>1396</v>
      </c>
      <c r="D733" s="192">
        <v>1765.76</v>
      </c>
      <c r="E733" s="192">
        <v>882.88</v>
      </c>
      <c r="F733" s="71">
        <f t="shared" si="167"/>
        <v>50</v>
      </c>
    </row>
    <row r="734" spans="1:6" ht="12.75" customHeight="1" x14ac:dyDescent="0.2">
      <c r="A734" s="70">
        <v>32121</v>
      </c>
      <c r="B734" s="65" t="s">
        <v>1397</v>
      </c>
      <c r="C734" s="278" t="s">
        <v>1398</v>
      </c>
      <c r="D734" s="192">
        <v>53853.72</v>
      </c>
      <c r="E734" s="192">
        <v>59129.4</v>
      </c>
      <c r="F734" s="71">
        <f t="shared" si="167"/>
        <v>109.79631490637973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1241.6400000000001</v>
      </c>
      <c r="E736" s="194">
        <v>1352.47</v>
      </c>
      <c r="F736" s="45">
        <f t="shared" si="167"/>
        <v>108.92609774169645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1200.9000000000001</v>
      </c>
      <c r="E738" s="194">
        <v>808.18</v>
      </c>
      <c r="F738" s="45">
        <f t="shared" si="167"/>
        <v>67.297859938379531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22354.47</v>
      </c>
      <c r="E855" s="194">
        <v>63653.3</v>
      </c>
      <c r="F855" s="45">
        <f t="shared" si="169"/>
        <v>284.74528807884957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H386" sqref="H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3974446.4199999995</v>
      </c>
      <c r="E6" s="180">
        <f t="shared" si="0"/>
        <v>4077445.31</v>
      </c>
      <c r="F6" s="181">
        <f t="shared" ref="F6:F298" si="1">IF(D6&gt;0,IF(E6/D6&gt;=100,"&gt;&gt;100",E6/D6*100),"-")</f>
        <v>102.59152795422514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3965514.6599999997</v>
      </c>
      <c r="E7" s="79">
        <f t="shared" si="2"/>
        <v>3906383.52</v>
      </c>
      <c r="F7" s="71">
        <f t="shared" si="1"/>
        <v>98.50886593368439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66333.84</v>
      </c>
      <c r="E8" s="79">
        <f>E9+E10-E11</f>
        <v>66333.84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66333.84</v>
      </c>
      <c r="E9" s="192">
        <v>66333.84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3899180.82</v>
      </c>
      <c r="E12" s="79">
        <f t="shared" si="3"/>
        <v>3840049.68</v>
      </c>
      <c r="F12" s="71">
        <f t="shared" si="1"/>
        <v>98.483498387745968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3866006.44</v>
      </c>
      <c r="E13" s="79">
        <f t="shared" si="4"/>
        <v>3807283.93</v>
      </c>
      <c r="F13" s="71">
        <f t="shared" si="1"/>
        <v>98.481055039318562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4649710.99</v>
      </c>
      <c r="E15" s="192">
        <v>4649710.99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20547.13</v>
      </c>
      <c r="E17" s="192">
        <v>20547.13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804251.68</v>
      </c>
      <c r="E18" s="192">
        <v>862974.19</v>
      </c>
      <c r="F18" s="71">
        <f t="shared" si="1"/>
        <v>107.30150914947419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19546.52999999997</v>
      </c>
      <c r="E19" s="79">
        <f t="shared" si="5"/>
        <v>20041.930000000051</v>
      </c>
      <c r="F19" s="71">
        <f t="shared" si="1"/>
        <v>102.53446519663633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229260.41</v>
      </c>
      <c r="E20" s="192">
        <v>220440.6</v>
      </c>
      <c r="F20" s="71">
        <f t="shared" si="1"/>
        <v>96.15292932608817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17295</v>
      </c>
      <c r="E21" s="192">
        <v>12133.16</v>
      </c>
      <c r="F21" s="71">
        <f t="shared" si="1"/>
        <v>70.154148597860654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23076.720000000001</v>
      </c>
      <c r="E22" s="192">
        <v>21450.06</v>
      </c>
      <c r="F22" s="71">
        <f t="shared" si="1"/>
        <v>92.951077969486136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358.35</v>
      </c>
      <c r="E24" s="192">
        <v>358.35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27593.759999999998</v>
      </c>
      <c r="E25" s="192">
        <v>25896.99</v>
      </c>
      <c r="F25" s="71">
        <f t="shared" si="1"/>
        <v>93.850892375667556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58658.5</v>
      </c>
      <c r="E26" s="192">
        <v>58004.959999999999</v>
      </c>
      <c r="F26" s="71">
        <f t="shared" si="1"/>
        <v>98.88585626976483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336696.21</v>
      </c>
      <c r="E28" s="192">
        <v>318242.19</v>
      </c>
      <c r="F28" s="71">
        <f t="shared" si="1"/>
        <v>94.519088884309085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1268.29</v>
      </c>
      <c r="E30" s="192">
        <v>777.22</v>
      </c>
      <c r="F30" s="71">
        <f t="shared" si="1"/>
        <v>61.280937325059725</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1268.29</v>
      </c>
      <c r="E34" s="192">
        <v>777.22</v>
      </c>
      <c r="F34" s="71">
        <f t="shared" si="1"/>
        <v>61.280937325059725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13627.850000000006</v>
      </c>
      <c r="E35" s="79">
        <f t="shared" si="7"/>
        <v>12723.820000000003</v>
      </c>
      <c r="F35" s="71">
        <f t="shared" si="1"/>
        <v>93.366305029773571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53357.91</v>
      </c>
      <c r="E36" s="192">
        <v>45445.48</v>
      </c>
      <c r="F36" s="71">
        <f t="shared" si="1"/>
        <v>85.171027126062469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39730.06</v>
      </c>
      <c r="E40" s="192">
        <v>32721.66</v>
      </c>
      <c r="F40" s="71">
        <f t="shared" si="1"/>
        <v>82.359956164173937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585.30999999999995</v>
      </c>
      <c r="E47" s="192">
        <v>99.54</v>
      </c>
      <c r="F47" s="71">
        <f t="shared" si="1"/>
        <v>17.006372691394304</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585.30999999999995</v>
      </c>
      <c r="E50" s="192">
        <v>99.54</v>
      </c>
      <c r="F50" s="71">
        <f t="shared" si="1"/>
        <v>17.006372691394304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74502.98</v>
      </c>
      <c r="E54" s="192">
        <v>70911.45</v>
      </c>
      <c r="F54" s="71">
        <f t="shared" si="1"/>
        <v>95.179347188528567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74502.98</v>
      </c>
      <c r="E55" s="192">
        <v>70911.45</v>
      </c>
      <c r="F55" s="71">
        <f t="shared" si="1"/>
        <v>95.179347188528567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8931.76</v>
      </c>
      <c r="E69" s="79">
        <f>E70+E82+E88+E119+E135+E147+E165+E171</f>
        <v>171061.78999999998</v>
      </c>
      <c r="F69" s="71">
        <f t="shared" si="1"/>
        <v>1915.2080888872963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1618.34</v>
      </c>
      <c r="E82" s="79">
        <f>SUM(E83:E85)-E86+E87</f>
        <v>1354.52</v>
      </c>
      <c r="F82" s="71">
        <f t="shared" si="1"/>
        <v>83.698110409431891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152.32</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1466.02</v>
      </c>
      <c r="E87" s="192">
        <v>1354.52</v>
      </c>
      <c r="F87" s="71">
        <f t="shared" si="1"/>
        <v>92.394373883030241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7313.42</v>
      </c>
      <c r="E147" s="79">
        <f t="shared" si="24"/>
        <v>169707.27</v>
      </c>
      <c r="F147" s="71">
        <f t="shared" si="1"/>
        <v>2320.4912339233902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156610.57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156610.57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8246.84</v>
      </c>
      <c r="E160" s="192">
        <v>8595.41</v>
      </c>
      <c r="F160" s="71">
        <f t="shared" si="1"/>
        <v>104.22670986705211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1396.2</v>
      </c>
      <c r="E161" s="192">
        <v>240</v>
      </c>
      <c r="F161" s="71">
        <f t="shared" si="1"/>
        <v>17.189514396218307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3624.31</v>
      </c>
      <c r="E162" s="192">
        <v>10437.33</v>
      </c>
      <c r="F162" s="71">
        <f t="shared" si="1"/>
        <v>287.98116055193958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5953.93</v>
      </c>
      <c r="E164" s="192">
        <v>6176.04</v>
      </c>
      <c r="F164" s="71">
        <f t="shared" si="1"/>
        <v>103.73047718061852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3974446.4200000004</v>
      </c>
      <c r="E176" s="79">
        <f>E177+E251</f>
        <v>4077445.3099999996</v>
      </c>
      <c r="F176" s="71">
        <f t="shared" si="1"/>
        <v>102.5915279542251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6327.5999999999995</v>
      </c>
      <c r="E177" s="79">
        <f>E178+E197+E203+E219+E247+E248</f>
        <v>177370.59000000003</v>
      </c>
      <c r="F177" s="71">
        <f t="shared" si="1"/>
        <v>2803.1258296984647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6245.6299999999992</v>
      </c>
      <c r="E178" s="79">
        <f>SUM(E179:E181)+E185+E186+SUM(E194:E196)</f>
        <v>175958.82</v>
      </c>
      <c r="F178" s="71">
        <f t="shared" si="1"/>
        <v>2817.3109838399014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158199.18</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4777.95</v>
      </c>
      <c r="E180" s="192">
        <v>17759.64</v>
      </c>
      <c r="F180" s="71">
        <f t="shared" si="1"/>
        <v>371.69999686057827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1466.02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76.89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76.89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1224.68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81.97</v>
      </c>
      <c r="E248" s="79">
        <f t="shared" si="37"/>
        <v>110.2</v>
      </c>
      <c r="F248" s="71">
        <f t="shared" si="1"/>
        <v>134.43942905941196</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81.97</v>
      </c>
      <c r="E250" s="192">
        <v>110.2</v>
      </c>
      <c r="F250" s="71">
        <f t="shared" si="1"/>
        <v>134.43942905941196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3968118.8200000003</v>
      </c>
      <c r="E251" s="79">
        <f>+E252+E255-E264+E274+E291</f>
        <v>3900074.7199999997</v>
      </c>
      <c r="F251" s="71">
        <f t="shared" si="1"/>
        <v>98.285230279470298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3965514.66</v>
      </c>
      <c r="E252" s="79">
        <f>E253-E254</f>
        <v>3906383.52</v>
      </c>
      <c r="F252" s="71">
        <f t="shared" si="1"/>
        <v>98.508865933684376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3965514.66</v>
      </c>
      <c r="E253" s="192">
        <v>3906383.52</v>
      </c>
      <c r="F253" s="71">
        <f t="shared" si="1"/>
        <v>98.508865933684376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-1084.9800000000005</v>
      </c>
      <c r="E255" s="79">
        <f>E256-E260</f>
        <v>-165578.74000000002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6650.94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6650.94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7735.92</v>
      </c>
      <c r="E260" s="79">
        <f>SUM(E261:E263)</f>
        <v>165578.74000000002</v>
      </c>
      <c r="F260" s="71">
        <f t="shared" si="1"/>
        <v>2140.3884735105848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165410.82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7735.92</v>
      </c>
      <c r="E262" s="192">
        <v>167.92</v>
      </c>
      <c r="F262" s="71">
        <f t="shared" si="1"/>
        <v>2.1706532642529912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3689.1400000000003</v>
      </c>
      <c r="E274" s="79">
        <f>SUM(E275:E277)+SUM(E286:E290)</f>
        <v>159269.94</v>
      </c>
      <c r="F274" s="71">
        <f t="shared" si="1"/>
        <v>4317.2647283648757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156610.57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156610.57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2292.94</v>
      </c>
      <c r="E287" s="192">
        <v>2419.37</v>
      </c>
      <c r="F287" s="71">
        <f t="shared" si="39"/>
        <v>105.51388174134517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1396.2</v>
      </c>
      <c r="E288" s="192">
        <v>240</v>
      </c>
      <c r="F288" s="71">
        <f t="shared" si="39"/>
        <v>17.189514396218307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45006.1</v>
      </c>
      <c r="E297" s="79">
        <f t="shared" si="42"/>
        <v>45006.1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45006.1</v>
      </c>
      <c r="E298" s="193">
        <v>45006.1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12641.19</v>
      </c>
      <c r="E302" s="192">
        <v>8595.41</v>
      </c>
      <c r="F302" s="71">
        <f t="shared" si="43"/>
        <v>67.995259939926527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626.16</v>
      </c>
      <c r="E303" s="192">
        <v>167287.9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1466.02</v>
      </c>
      <c r="E308" s="192">
        <v>1354.52</v>
      </c>
      <c r="F308" s="71">
        <f t="shared" si="43"/>
        <v>92.394373883030241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10437.33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1476.69</v>
      </c>
      <c r="E336" s="192">
        <v>1224.68</v>
      </c>
      <c r="F336" s="71">
        <f t="shared" si="43"/>
        <v>82.934129709011373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4768.9399999999996</v>
      </c>
      <c r="E337" s="192">
        <v>174734.14</v>
      </c>
      <c r="F337" s="71">
        <f t="shared" si="43"/>
        <v>3664.0037408732346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76.89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1224.68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45006.1</v>
      </c>
      <c r="E387" s="192">
        <v>45006.1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H131" sqref="H1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1907273.91</v>
      </c>
      <c r="E114" s="60">
        <f t="shared" si="22"/>
        <v>2323205.56</v>
      </c>
      <c r="F114" s="45">
        <f t="shared" si="1"/>
        <v>121.80765163405398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1858406.64</v>
      </c>
      <c r="E115" s="60">
        <f t="shared" si="23"/>
        <v>2238529.58</v>
      </c>
      <c r="F115" s="45">
        <f t="shared" si="1"/>
        <v>120.4542392293648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1858406.64</v>
      </c>
      <c r="E117" s="194">
        <v>2238529.58</v>
      </c>
      <c r="F117" s="45">
        <f t="shared" si="1"/>
        <v>120.4542392293648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48867.27</v>
      </c>
      <c r="E128" s="194">
        <v>84675.98</v>
      </c>
      <c r="F128" s="45">
        <f t="shared" si="1"/>
        <v>173.27749227652782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1907273.91</v>
      </c>
      <c r="E141" s="81">
        <f t="shared" si="28"/>
        <v>2323205.56</v>
      </c>
      <c r="F141" s="61">
        <f t="shared" si="1"/>
        <v>121.80765163405398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K25" sqref="K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79119.430000000008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72704.800000000003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72704.800000000003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72704.800000000003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6414.63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6414.63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6414.63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6245.63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2328530.1099999994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2966.47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2313202.2799999993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1977370.47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271282.5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18.510000000000002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63653.3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877.5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12361.36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2157515.35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3207.81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2142023.0699999998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1819171.29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258300.81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20.170000000000002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63653.3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877.5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12284.47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177260.3899999992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1224.68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1224.68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234.57</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990.11</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176035.71000000002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175958.82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76.89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8615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 Lusavec</cp:lastModifiedBy>
  <cp:lastPrinted>2025-11-26T12:43:51Z</cp:lastPrinted>
  <dcterms:created xsi:type="dcterms:W3CDTF">2022-04-01T05:14:30Z</dcterms:created>
  <dcterms:modified xsi:type="dcterms:W3CDTF">2026-01-30T07:46:27Z</dcterms:modified>
</cp:coreProperties>
</file>